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мес. города" sheetId="1" r:id="rId1"/>
    <sheet name="9  мес.2014 МО" sheetId="2" r:id="rId2"/>
    <sheet name="итоговая таблица" sheetId="3" r:id="rId3"/>
  </sheets>
  <definedNames>
    <definedName name="OLE_LINK1">#N/A</definedName>
  </definedNames>
  <calcPr fullCalcOnLoad="1"/>
</workbook>
</file>

<file path=xl/sharedStrings.xml><?xml version="1.0" encoding="utf-8"?>
<sst xmlns="http://schemas.openxmlformats.org/spreadsheetml/2006/main" count="668" uniqueCount="104">
  <si>
    <t>Приложение 6</t>
  </si>
  <si>
    <t xml:space="preserve"> Сводная таблица с итогами мониторинга исполнения основных показателей деятельности муниципальных библиотек за 9 месяцев 2014 г.</t>
  </si>
  <si>
    <t>№ п/п</t>
  </si>
  <si>
    <t>Показатели по библиотекам городских образований Самарской области</t>
  </si>
  <si>
    <t>Ед.     изм.</t>
  </si>
  <si>
    <t>Г.о. Жигулевск</t>
  </si>
  <si>
    <t>Г.о. Кинель</t>
  </si>
  <si>
    <t>Г.о. Новокуйбышевск</t>
  </si>
  <si>
    <t>Г.о. Октябрьск</t>
  </si>
  <si>
    <t>Г.о. Отрадный</t>
  </si>
  <si>
    <t>Г.о. Похвистнево</t>
  </si>
  <si>
    <t>Г.о. Самара</t>
  </si>
  <si>
    <t>Г.о. Сызрань</t>
  </si>
  <si>
    <t>Г.о. Тольятти</t>
  </si>
  <si>
    <t>Г.о. Чапаевск</t>
  </si>
  <si>
    <t>ИТОГО</t>
  </si>
  <si>
    <t>План (годовое значение)</t>
  </si>
  <si>
    <t>Фактическое выполнение за отчетный период</t>
  </si>
  <si>
    <t>Фактическое выполнение с начала года</t>
  </si>
  <si>
    <t>% выполнения (факт к плану)</t>
  </si>
  <si>
    <t>Фактическое выполнение за аналогичный период прошлого года</t>
  </si>
  <si>
    <t>Сравнение фактических значений сводных показателей за отчетный период с аналогичным периодом прошлого года, %                            (графа 2 /                     графа 5)*100</t>
  </si>
  <si>
    <t>План                       (годовое значение)</t>
  </si>
  <si>
    <t>Фактическое выполнение за отчетный период                 3  кв. 2014 г.</t>
  </si>
  <si>
    <t>А</t>
  </si>
  <si>
    <t>Б</t>
  </si>
  <si>
    <t>В</t>
  </si>
  <si>
    <t>Количество публичных библиотек</t>
  </si>
  <si>
    <t>ед.</t>
  </si>
  <si>
    <t>Количество библиотек по сети, подключенных к информационно-коммуникационной сети Интернет</t>
  </si>
  <si>
    <t>8.1.</t>
  </si>
  <si>
    <t>из них количество библиотек с функционирующим Интернетом в отчетном периоде</t>
  </si>
  <si>
    <t xml:space="preserve">ед. </t>
  </si>
  <si>
    <t>Количество экземпляров библиотечного фонда общедоступных библиотек</t>
  </si>
  <si>
    <t>Количество экземпляров новых поступлений в библиотечные фонды общедоступных библиотек, в том числе:</t>
  </si>
  <si>
    <t>10.1.</t>
  </si>
  <si>
    <t>в том числе детской литературы</t>
  </si>
  <si>
    <t xml:space="preserve">Количество зарегистрированных пользователей общедоступных библиотек </t>
  </si>
  <si>
    <t>чел.</t>
  </si>
  <si>
    <t>Количество посещений общедоступных библиотек</t>
  </si>
  <si>
    <t>Количество выданных экземпляров библиотечного фонда общедоступных библиотек</t>
  </si>
  <si>
    <t xml:space="preserve">Штатная численность работников муниципальных учреждений, осуществляющих деятельность на территории Самарской области, из них: </t>
  </si>
  <si>
    <t>19.1.</t>
  </si>
  <si>
    <t xml:space="preserve">из них: основной персонал </t>
  </si>
  <si>
    <r>
      <t>Списочная численность работников муниципальных учреждений  культуры, осуществляющих деятельность на территории Самарской области,</t>
    </r>
    <r>
      <rPr>
        <b/>
        <i/>
        <sz val="14"/>
        <color indexed="8"/>
        <rFont val="Times New Roman"/>
        <family val="1"/>
      </rPr>
      <t xml:space="preserve"> Списочная численность работников муниципальных учреждений  культуры, осуществляющих деятельность на территории Самарской области, </t>
    </r>
  </si>
  <si>
    <t>20.1.</t>
  </si>
  <si>
    <t xml:space="preserve"> из них: основной персонал,</t>
  </si>
  <si>
    <t>20.2.</t>
  </si>
  <si>
    <t xml:space="preserve">в том числе: работники предпенсионного возраста (2 года до пенсии), </t>
  </si>
  <si>
    <t>20.3.</t>
  </si>
  <si>
    <t>работники пенсионного возраста</t>
  </si>
  <si>
    <t>Количество работников, прошедших переподготовку, повышение квалификации, в том числе:</t>
  </si>
  <si>
    <t>21.2.</t>
  </si>
  <si>
    <t xml:space="preserve">в том числе с выдачей документа установленного образца </t>
  </si>
  <si>
    <t>Количество работников муниципальных учреждений культуры, прошедших аттестацию</t>
  </si>
  <si>
    <t>Количество заключенных дополнительных соглашений к трудовым договорам (новых трудовых договоров) с работниками муниципальных учреждений культуры, осуществляющих деятельность на территории Самарской области, в связи с введением эффективного контракта</t>
  </si>
  <si>
    <t xml:space="preserve"> Сводная таблица с итогами мониторинга исполнения основных показателей деятельности муниципальных библиотек за  9 месяцев  2014 г.</t>
  </si>
  <si>
    <t>Показатели по библиотекам муниципальных районов Самарской области</t>
  </si>
  <si>
    <t>м.р.Алексеевский</t>
  </si>
  <si>
    <t>м.р. Безенчукский</t>
  </si>
  <si>
    <t>м.р. Богатовский</t>
  </si>
  <si>
    <t>м.р. Большеглушицкий</t>
  </si>
  <si>
    <t>м.р. Большечерниговский</t>
  </si>
  <si>
    <t>м.р. Борский</t>
  </si>
  <si>
    <t>м.р. Волжский</t>
  </si>
  <si>
    <t>м.р. Елховский</t>
  </si>
  <si>
    <t>м.р. Исаклинский</t>
  </si>
  <si>
    <t>м.р. Камышлинский</t>
  </si>
  <si>
    <t>м.р. Кинельский</t>
  </si>
  <si>
    <t>м.р. К-Черкасский</t>
  </si>
  <si>
    <t>м.р. Клявлинский</t>
  </si>
  <si>
    <t>м.р. Кошкинский</t>
  </si>
  <si>
    <t>м.р. Красноармейский</t>
  </si>
  <si>
    <t>м.р. Красноярский</t>
  </si>
  <si>
    <t>м.р. Нефтегорский</t>
  </si>
  <si>
    <t>м.р. Пестравский</t>
  </si>
  <si>
    <t>м.р. Похвистневский</t>
  </si>
  <si>
    <t>м.р. Приволжский</t>
  </si>
  <si>
    <t>м.р. Сергиевский</t>
  </si>
  <si>
    <t>м.р. Ставропольский</t>
  </si>
  <si>
    <t>м.р. Сызранский</t>
  </si>
  <si>
    <t>м.р. Хворостянский</t>
  </si>
  <si>
    <t>м.р. Ч-Вершинский</t>
  </si>
  <si>
    <t>м.р. Шенталинский</t>
  </si>
  <si>
    <t>м.р. Шигонский</t>
  </si>
  <si>
    <t>итого</t>
  </si>
  <si>
    <t>Фактическое выполнение за отчетный период                 3  кв.      2014 г.</t>
  </si>
  <si>
    <t>16</t>
  </si>
  <si>
    <t>5</t>
  </si>
  <si>
    <t>2</t>
  </si>
  <si>
    <t>3</t>
  </si>
  <si>
    <t>19,5</t>
  </si>
  <si>
    <t>22,5</t>
  </si>
  <si>
    <t xml:space="preserve"> Сводная таблица с итогами мониторинга исполнения основных показателей деятельности муниципальных библиотек за  9  месяцев 2014 г.</t>
  </si>
  <si>
    <t>ПОКАЗАТЕЛИ</t>
  </si>
  <si>
    <t>Итоги  9 месяцев  2014 г. по Самарской области</t>
  </si>
  <si>
    <t>Итоги  9 месяцев  2014 г. по муниципальным районам</t>
  </si>
  <si>
    <t>Итоги   9 месяцев  2014 г. по городским округам</t>
  </si>
  <si>
    <t>% выполнения (факт к плану)                  гр.3/гр.1*100</t>
  </si>
  <si>
    <t>Фактическое выполнение за отчетный период                3  кв. 2014 г.</t>
  </si>
  <si>
    <t>% выполнения (факт к плану) гр.3/гр.1*100</t>
  </si>
  <si>
    <t>Фактическое выполнение за отчетный период                  3  кв. 2014 г.</t>
  </si>
  <si>
    <t>Количество публичных библиотек *</t>
  </si>
  <si>
    <r>
      <t>Списочная численность работников муниципальных учреждений  культуры, осуществляющих деятельность на территории Самарской области,</t>
    </r>
    <r>
      <rPr>
        <b/>
        <i/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</si>
</sst>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0"/>
    <numFmt numFmtId="167" formatCode="0%"/>
    <numFmt numFmtId="168" formatCode="D\-MMM"/>
    <numFmt numFmtId="169" formatCode="_-* #,##0.00_р_._-;\-* #,##0.00_р_._-;_-* \-??_р_._-;_-@_-"/>
    <numFmt numFmtId="170" formatCode="_-* #,##0_р_._-;\-* #,##0_р_._-;_-* \-??_р_._-;_-@_-"/>
    <numFmt numFmtId="171" formatCode="@"/>
    <numFmt numFmtId="172" formatCode="#,##0"/>
    <numFmt numFmtId="173" formatCode="0.0%"/>
    <numFmt numFmtId="174" formatCode="0.0"/>
    <numFmt numFmtId="175" formatCode="0.00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09">
    <xf numFmtId="164" fontId="0" fillId="0" borderId="0" xfId="0" applyAlignment="1">
      <alignment/>
    </xf>
    <xf numFmtId="164" fontId="1" fillId="0" borderId="0" xfId="21" applyNumberFormat="1">
      <alignment/>
      <protection/>
    </xf>
    <xf numFmtId="166" fontId="1" fillId="0" borderId="0" xfId="21" applyNumberFormat="1">
      <alignment/>
      <protection/>
    </xf>
    <xf numFmtId="164" fontId="1" fillId="0" borderId="0" xfId="21" applyNumberFormat="1" applyFill="1">
      <alignment/>
      <protection/>
    </xf>
    <xf numFmtId="164" fontId="2" fillId="0" borderId="0" xfId="21" applyNumberFormat="1" applyFont="1" applyFill="1">
      <alignment/>
      <protection/>
    </xf>
    <xf numFmtId="164" fontId="3" fillId="0" borderId="0" xfId="21" applyNumberFormat="1" applyFont="1" applyFill="1" applyBorder="1">
      <alignment/>
      <protection/>
    </xf>
    <xf numFmtId="164" fontId="4" fillId="0" borderId="1" xfId="21" applyFont="1" applyBorder="1" applyAlignment="1">
      <alignment vertical="center" wrapText="1"/>
      <protection/>
    </xf>
    <xf numFmtId="164" fontId="3" fillId="0" borderId="0" xfId="21" applyNumberFormat="1" applyFont="1" applyFill="1">
      <alignment/>
      <protection/>
    </xf>
    <xf numFmtId="166" fontId="3" fillId="0" borderId="0" xfId="21" applyNumberFormat="1" applyFont="1" applyFill="1">
      <alignment/>
      <protection/>
    </xf>
    <xf numFmtId="164" fontId="1" fillId="0" borderId="0" xfId="21" applyNumberFormat="1" applyFill="1" applyBorder="1">
      <alignment/>
      <protection/>
    </xf>
    <xf numFmtId="164" fontId="1" fillId="2" borderId="2" xfId="21" applyNumberFormat="1" applyFont="1" applyFill="1" applyBorder="1" applyAlignment="1">
      <alignment horizontal="center" vertical="center"/>
      <protection/>
    </xf>
    <xf numFmtId="164" fontId="5" fillId="2" borderId="2" xfId="21" applyNumberFormat="1" applyFont="1" applyFill="1" applyBorder="1" applyAlignment="1">
      <alignment horizontal="center" vertical="center" wrapText="1"/>
      <protection/>
    </xf>
    <xf numFmtId="164" fontId="6" fillId="2" borderId="2" xfId="21" applyNumberFormat="1" applyFont="1" applyFill="1" applyBorder="1" applyAlignment="1">
      <alignment horizontal="center" vertical="center" wrapText="1"/>
      <protection/>
    </xf>
    <xf numFmtId="164" fontId="6" fillId="3" borderId="3" xfId="21" applyNumberFormat="1" applyFont="1" applyFill="1" applyBorder="1" applyAlignment="1">
      <alignment horizontal="center" vertical="center" wrapText="1"/>
      <protection/>
    </xf>
    <xf numFmtId="166" fontId="6" fillId="3" borderId="3" xfId="21" applyNumberFormat="1" applyFont="1" applyFill="1" applyBorder="1" applyAlignment="1">
      <alignment horizontal="center" vertical="center" wrapText="1"/>
      <protection/>
    </xf>
    <xf numFmtId="164" fontId="7" fillId="3" borderId="2" xfId="21" applyNumberFormat="1" applyFont="1" applyFill="1" applyBorder="1" applyAlignment="1">
      <alignment horizontal="center" vertical="center" wrapText="1"/>
      <protection/>
    </xf>
    <xf numFmtId="164" fontId="6" fillId="3" borderId="0" xfId="21" applyNumberFormat="1" applyFont="1" applyFill="1" applyBorder="1" applyAlignment="1">
      <alignment horizontal="center" vertical="center" wrapText="1"/>
      <protection/>
    </xf>
    <xf numFmtId="166" fontId="6" fillId="3" borderId="0" xfId="21" applyNumberFormat="1" applyFont="1" applyFill="1" applyBorder="1" applyAlignment="1">
      <alignment horizontal="center" vertical="center" wrapText="1"/>
      <protection/>
    </xf>
    <xf numFmtId="164" fontId="6" fillId="4" borderId="2" xfId="21" applyNumberFormat="1" applyFont="1" applyFill="1" applyBorder="1" applyAlignment="1">
      <alignment horizontal="center" vertical="center" wrapText="1"/>
      <protection/>
    </xf>
    <xf numFmtId="166" fontId="6" fillId="4" borderId="2" xfId="21" applyNumberFormat="1" applyFont="1" applyFill="1" applyBorder="1" applyAlignment="1">
      <alignment horizontal="center" vertical="center" wrapText="1"/>
      <protection/>
    </xf>
    <xf numFmtId="164" fontId="6" fillId="4" borderId="2" xfId="21" applyFont="1" applyFill="1" applyBorder="1" applyAlignment="1">
      <alignment horizontal="center" vertical="center" wrapText="1"/>
      <protection/>
    </xf>
    <xf numFmtId="164" fontId="1" fillId="2" borderId="0" xfId="21" applyNumberFormat="1" applyFont="1" applyFill="1" applyAlignment="1">
      <alignment horizontal="center"/>
      <protection/>
    </xf>
    <xf numFmtId="164" fontId="6" fillId="2" borderId="3" xfId="21" applyNumberFormat="1" applyFont="1" applyFill="1" applyBorder="1" applyAlignment="1">
      <alignment horizontal="center" vertical="center" wrapText="1"/>
      <protection/>
    </xf>
    <xf numFmtId="164" fontId="7" fillId="4" borderId="3" xfId="21" applyNumberFormat="1" applyFont="1" applyFill="1" applyBorder="1" applyAlignment="1">
      <alignment horizontal="center" vertical="center" wrapText="1"/>
      <protection/>
    </xf>
    <xf numFmtId="166" fontId="7" fillId="4" borderId="3" xfId="21" applyNumberFormat="1" applyFont="1" applyFill="1" applyBorder="1" applyAlignment="1">
      <alignment horizontal="center" vertical="center" wrapText="1"/>
      <protection/>
    </xf>
    <xf numFmtId="164" fontId="8" fillId="0" borderId="3" xfId="21" applyNumberFormat="1" applyFont="1" applyBorder="1" applyAlignment="1">
      <alignment horizontal="center" vertical="center" wrapText="1"/>
      <protection/>
    </xf>
    <xf numFmtId="164" fontId="9" fillId="0" borderId="2" xfId="21" applyNumberFormat="1" applyFont="1" applyBorder="1" applyAlignment="1">
      <alignment horizontal="left" vertical="top" wrapText="1"/>
      <protection/>
    </xf>
    <xf numFmtId="164" fontId="10" fillId="3" borderId="2" xfId="21" applyNumberFormat="1" applyFont="1" applyFill="1" applyBorder="1" applyAlignment="1">
      <alignment horizontal="center" vertical="center" wrapText="1"/>
      <protection/>
    </xf>
    <xf numFmtId="164" fontId="9" fillId="3" borderId="2" xfId="21" applyNumberFormat="1" applyFont="1" applyFill="1" applyBorder="1" applyAlignment="1">
      <alignment horizontal="center" vertical="center"/>
      <protection/>
    </xf>
    <xf numFmtId="167" fontId="9" fillId="3" borderId="2" xfId="21" applyNumberFormat="1" applyFont="1" applyFill="1" applyBorder="1" applyAlignment="1">
      <alignment horizontal="center" vertical="center"/>
      <protection/>
    </xf>
    <xf numFmtId="166" fontId="9" fillId="3" borderId="2" xfId="21" applyNumberFormat="1" applyFont="1" applyFill="1" applyBorder="1" applyAlignment="1">
      <alignment horizontal="center" vertical="center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4" fontId="9" fillId="3" borderId="2" xfId="21" applyFont="1" applyFill="1" applyBorder="1" applyAlignment="1" applyProtection="1">
      <alignment horizontal="center" vertical="center"/>
      <protection locked="0"/>
    </xf>
    <xf numFmtId="167" fontId="9" fillId="3" borderId="2" xfId="19" applyFont="1" applyFill="1" applyBorder="1" applyAlignment="1" applyProtection="1">
      <alignment horizontal="center" vertical="center"/>
      <protection/>
    </xf>
    <xf numFmtId="166" fontId="9" fillId="3" borderId="2" xfId="19" applyNumberFormat="1" applyFont="1" applyFill="1" applyBorder="1" applyAlignment="1" applyProtection="1">
      <alignment horizontal="center" vertical="center"/>
      <protection/>
    </xf>
    <xf numFmtId="167" fontId="9" fillId="0" borderId="2" xfId="19" applyFont="1" applyFill="1" applyBorder="1" applyAlignment="1" applyProtection="1">
      <alignment horizontal="center" vertical="center"/>
      <protection/>
    </xf>
    <xf numFmtId="164" fontId="9" fillId="3" borderId="4" xfId="21" applyNumberFormat="1" applyFont="1" applyFill="1" applyBorder="1" applyAlignment="1">
      <alignment horizontal="center" vertical="center" wrapText="1" shrinkToFit="1"/>
      <protection/>
    </xf>
    <xf numFmtId="164" fontId="9" fillId="3" borderId="2" xfId="21" applyNumberFormat="1" applyFont="1" applyFill="1" applyBorder="1" applyAlignment="1">
      <alignment horizontal="center" vertical="center" wrapText="1" shrinkToFit="1"/>
      <protection/>
    </xf>
    <xf numFmtId="164" fontId="9" fillId="0" borderId="2" xfId="21" applyFont="1" applyBorder="1" applyAlignment="1" applyProtection="1">
      <alignment horizontal="center" vertical="center"/>
      <protection locked="0"/>
    </xf>
    <xf numFmtId="164" fontId="9" fillId="0" borderId="2" xfId="21" applyFont="1" applyFill="1" applyBorder="1" applyAlignment="1">
      <alignment horizontal="center" vertical="center"/>
      <protection/>
    </xf>
    <xf numFmtId="166" fontId="9" fillId="0" borderId="2" xfId="19" applyNumberFormat="1" applyFont="1" applyFill="1" applyBorder="1" applyAlignment="1" applyProtection="1">
      <alignment horizontal="center" vertical="center"/>
      <protection/>
    </xf>
    <xf numFmtId="164" fontId="5" fillId="0" borderId="2" xfId="21" applyNumberFormat="1" applyFont="1" applyBorder="1" applyAlignment="1">
      <alignment horizontal="center" vertical="center"/>
      <protection/>
    </xf>
    <xf numFmtId="164" fontId="5" fillId="3" borderId="2" xfId="21" applyNumberFormat="1" applyFont="1" applyFill="1" applyBorder="1" applyAlignment="1">
      <alignment horizontal="center" vertical="center"/>
      <protection/>
    </xf>
    <xf numFmtId="167" fontId="5" fillId="0" borderId="2" xfId="21" applyNumberFormat="1" applyFont="1" applyFill="1" applyBorder="1" applyAlignment="1">
      <alignment horizontal="center" vertical="center"/>
      <protection/>
    </xf>
    <xf numFmtId="164" fontId="1" fillId="0" borderId="5" xfId="21" applyNumberFormat="1" applyBorder="1">
      <alignment/>
      <protection/>
    </xf>
    <xf numFmtId="164" fontId="8" fillId="0" borderId="6" xfId="21" applyNumberFormat="1" applyFont="1" applyBorder="1" applyAlignment="1">
      <alignment horizontal="center" vertical="center" wrapText="1"/>
      <protection/>
    </xf>
    <xf numFmtId="164" fontId="9" fillId="0" borderId="2" xfId="21" applyFont="1" applyBorder="1" applyAlignment="1">
      <alignment horizontal="left" vertical="top" wrapText="1"/>
      <protection/>
    </xf>
    <xf numFmtId="164" fontId="9" fillId="0" borderId="2" xfId="21" applyNumberFormat="1" applyFont="1" applyBorder="1" applyAlignment="1">
      <alignment horizontal="center" vertical="center"/>
      <protection/>
    </xf>
    <xf numFmtId="167" fontId="9" fillId="0" borderId="2" xfId="21" applyNumberFormat="1" applyFont="1" applyBorder="1" applyAlignment="1">
      <alignment horizontal="center" vertical="center"/>
      <protection/>
    </xf>
    <xf numFmtId="164" fontId="5" fillId="0" borderId="2" xfId="21" applyNumberFormat="1" applyFont="1" applyFill="1" applyBorder="1" applyAlignment="1">
      <alignment horizontal="center" vertical="center"/>
      <protection/>
    </xf>
    <xf numFmtId="164" fontId="1" fillId="0" borderId="0" xfId="21" applyNumberFormat="1" applyBorder="1">
      <alignment/>
      <protection/>
    </xf>
    <xf numFmtId="164" fontId="9" fillId="0" borderId="2" xfId="21" applyFont="1" applyBorder="1" applyAlignment="1">
      <alignment horizontal="center" vertical="center" wrapText="1"/>
      <protection/>
    </xf>
    <xf numFmtId="164" fontId="9" fillId="0" borderId="6" xfId="21" applyNumberFormat="1" applyFont="1" applyBorder="1" applyAlignment="1">
      <alignment horizontal="center" vertical="center"/>
      <protection/>
    </xf>
    <xf numFmtId="167" fontId="9" fillId="0" borderId="6" xfId="21" applyNumberFormat="1" applyFont="1" applyBorder="1" applyAlignment="1">
      <alignment horizontal="center" vertical="center"/>
      <protection/>
    </xf>
    <xf numFmtId="164" fontId="11" fillId="0" borderId="2" xfId="21" applyNumberFormat="1" applyFont="1" applyBorder="1" applyAlignment="1">
      <alignment horizontal="center" vertical="center" wrapText="1"/>
      <protection/>
    </xf>
    <xf numFmtId="164" fontId="10" fillId="0" borderId="6" xfId="21" applyNumberFormat="1" applyFont="1" applyBorder="1" applyAlignment="1">
      <alignment horizontal="left" vertical="top" wrapText="1"/>
      <protection/>
    </xf>
    <xf numFmtId="164" fontId="10" fillId="3" borderId="6" xfId="21" applyNumberFormat="1" applyFont="1" applyFill="1" applyBorder="1" applyAlignment="1">
      <alignment horizontal="center" vertical="center" wrapText="1"/>
      <protection/>
    </xf>
    <xf numFmtId="164" fontId="12" fillId="0" borderId="6" xfId="21" applyNumberFormat="1" applyFont="1" applyBorder="1" applyAlignment="1">
      <alignment horizontal="center" vertical="center"/>
      <protection/>
    </xf>
    <xf numFmtId="167" fontId="12" fillId="0" borderId="6" xfId="21" applyNumberFormat="1" applyFont="1" applyBorder="1" applyAlignment="1">
      <alignment horizontal="center" vertical="center"/>
      <protection/>
    </xf>
    <xf numFmtId="164" fontId="10" fillId="0" borderId="2" xfId="19" applyNumberFormat="1" applyFont="1" applyFill="1" applyBorder="1" applyAlignment="1" applyProtection="1">
      <alignment horizontal="center" vertical="center"/>
      <protection/>
    </xf>
    <xf numFmtId="167" fontId="10" fillId="0" borderId="2" xfId="19" applyFont="1" applyFill="1" applyBorder="1" applyAlignment="1" applyProtection="1">
      <alignment horizontal="center" vertical="center"/>
      <protection/>
    </xf>
    <xf numFmtId="164" fontId="10" fillId="0" borderId="2" xfId="21" applyFont="1" applyBorder="1" applyAlignment="1" applyProtection="1">
      <alignment horizontal="center" vertical="center"/>
      <protection locked="0"/>
    </xf>
    <xf numFmtId="164" fontId="10" fillId="3" borderId="2" xfId="21" applyFont="1" applyFill="1" applyBorder="1" applyAlignment="1">
      <alignment horizontal="center" vertical="center"/>
      <protection/>
    </xf>
    <xf numFmtId="167" fontId="10" fillId="3" borderId="2" xfId="21" applyNumberFormat="1" applyFont="1" applyFill="1" applyBorder="1" applyAlignment="1">
      <alignment horizontal="center" vertical="center"/>
      <protection/>
    </xf>
    <xf numFmtId="164" fontId="12" fillId="0" borderId="2" xfId="21" applyFont="1" applyBorder="1" applyAlignment="1">
      <alignment horizontal="center" vertical="center"/>
      <protection/>
    </xf>
    <xf numFmtId="167" fontId="12" fillId="0" borderId="2" xfId="21" applyNumberFormat="1" applyFont="1" applyBorder="1" applyAlignment="1">
      <alignment horizontal="center" vertical="center"/>
      <protection/>
    </xf>
    <xf numFmtId="164" fontId="11" fillId="0" borderId="3" xfId="21" applyNumberFormat="1" applyFont="1" applyBorder="1" applyAlignment="1">
      <alignment horizontal="center" vertical="center" wrapText="1"/>
      <protection/>
    </xf>
    <xf numFmtId="164" fontId="10" fillId="0" borderId="2" xfId="21" applyNumberFormat="1" applyFont="1" applyBorder="1" applyAlignment="1">
      <alignment horizontal="left" vertical="top" wrapText="1"/>
      <protection/>
    </xf>
    <xf numFmtId="164" fontId="12" fillId="0" borderId="2" xfId="21" applyNumberFormat="1" applyFont="1" applyBorder="1" applyAlignment="1">
      <alignment horizontal="center" vertical="center"/>
      <protection/>
    </xf>
    <xf numFmtId="168" fontId="11" fillId="0" borderId="6" xfId="21" applyNumberFormat="1" applyFont="1" applyBorder="1" applyAlignment="1">
      <alignment horizontal="center" vertical="center" wrapText="1"/>
      <protection/>
    </xf>
    <xf numFmtId="164" fontId="10" fillId="0" borderId="2" xfId="21" applyFont="1" applyBorder="1" applyAlignment="1">
      <alignment horizontal="left" vertical="top" wrapText="1"/>
      <protection/>
    </xf>
    <xf numFmtId="164" fontId="8" fillId="0" borderId="2" xfId="21" applyNumberFormat="1" applyFont="1" applyBorder="1" applyAlignment="1">
      <alignment horizontal="center" vertical="center" wrapText="1"/>
      <protection/>
    </xf>
    <xf numFmtId="164" fontId="9" fillId="0" borderId="2" xfId="21" applyFont="1" applyFill="1" applyBorder="1" applyAlignment="1" applyProtection="1">
      <alignment horizontal="center" vertical="center"/>
      <protection locked="0"/>
    </xf>
    <xf numFmtId="164" fontId="9" fillId="3" borderId="2" xfId="21" applyFont="1" applyFill="1" applyBorder="1" applyAlignment="1">
      <alignment horizontal="center" vertical="center"/>
      <protection/>
    </xf>
    <xf numFmtId="166" fontId="9" fillId="5" borderId="2" xfId="19" applyNumberFormat="1" applyFont="1" applyFill="1" applyBorder="1" applyAlignment="1" applyProtection="1">
      <alignment horizontal="center" vertical="center"/>
      <protection/>
    </xf>
    <xf numFmtId="164" fontId="9" fillId="0" borderId="2" xfId="21" applyFont="1" applyBorder="1" applyAlignment="1">
      <alignment horizontal="center" vertical="center"/>
      <protection/>
    </xf>
    <xf numFmtId="164" fontId="9" fillId="0" borderId="4" xfId="21" applyNumberFormat="1" applyFont="1" applyFill="1" applyBorder="1" applyAlignment="1">
      <alignment horizontal="center" vertical="center" wrapText="1" shrinkToFit="1"/>
      <protection/>
    </xf>
    <xf numFmtId="164" fontId="9" fillId="0" borderId="2" xfId="21" applyNumberFormat="1" applyFont="1" applyBorder="1" applyAlignment="1">
      <alignment horizontal="center" vertical="center" wrapText="1" shrinkToFit="1"/>
      <protection/>
    </xf>
    <xf numFmtId="170" fontId="9" fillId="0" borderId="2" xfId="15" applyNumberFormat="1" applyFont="1" applyFill="1" applyBorder="1" applyAlignment="1" applyProtection="1">
      <alignment horizontal="center" vertical="center" wrapText="1" shrinkToFit="1"/>
      <protection/>
    </xf>
    <xf numFmtId="164" fontId="8" fillId="0" borderId="7" xfId="21" applyFont="1" applyBorder="1" applyAlignment="1">
      <alignment horizontal="center" vertical="center" wrapText="1"/>
      <protection/>
    </xf>
    <xf numFmtId="164" fontId="14" fillId="0" borderId="2" xfId="21" applyNumberFormat="1" applyFont="1" applyBorder="1" applyAlignment="1">
      <alignment horizontal="center" vertical="center"/>
      <protection/>
    </xf>
    <xf numFmtId="170" fontId="9" fillId="0" borderId="2" xfId="15" applyNumberFormat="1" applyFont="1" applyFill="1" applyBorder="1" applyAlignment="1" applyProtection="1">
      <alignment horizontal="center" vertical="center"/>
      <protection/>
    </xf>
    <xf numFmtId="164" fontId="9" fillId="0" borderId="2" xfId="21" applyNumberFormat="1" applyFont="1" applyBorder="1">
      <alignment/>
      <protection/>
    </xf>
    <xf numFmtId="166" fontId="9" fillId="0" borderId="2" xfId="21" applyNumberFormat="1" applyFont="1" applyBorder="1" applyAlignment="1">
      <alignment horizontal="center" vertical="center"/>
      <protection/>
    </xf>
    <xf numFmtId="166" fontId="9" fillId="5" borderId="2" xfId="21" applyNumberFormat="1" applyFont="1" applyFill="1" applyBorder="1" applyAlignment="1">
      <alignment horizontal="center" vertical="center"/>
      <protection/>
    </xf>
    <xf numFmtId="164" fontId="8" fillId="0" borderId="2" xfId="21" applyNumberFormat="1" applyFont="1" applyBorder="1" applyAlignment="1">
      <alignment horizontal="center" vertical="center"/>
      <protection/>
    </xf>
    <xf numFmtId="167" fontId="9" fillId="0" borderId="0" xfId="21" applyNumberFormat="1" applyFont="1" applyFill="1" applyBorder="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>
      <alignment/>
      <protection/>
    </xf>
    <xf numFmtId="164" fontId="3" fillId="0" borderId="0" xfId="21" applyFont="1" applyFill="1">
      <alignment/>
      <protection/>
    </xf>
    <xf numFmtId="164" fontId="15" fillId="0" borderId="0" xfId="21" applyFont="1" applyFill="1">
      <alignment/>
      <protection/>
    </xf>
    <xf numFmtId="164" fontId="1" fillId="2" borderId="2" xfId="21" applyFont="1" applyFill="1" applyBorder="1" applyAlignment="1">
      <alignment vertical="center"/>
      <protection/>
    </xf>
    <xf numFmtId="164" fontId="6" fillId="3" borderId="2" xfId="21" applyFont="1" applyFill="1" applyBorder="1" applyAlignment="1">
      <alignment horizontal="center" vertical="top" wrapText="1"/>
      <protection/>
    </xf>
    <xf numFmtId="164" fontId="6" fillId="3" borderId="8" xfId="21" applyFont="1" applyFill="1" applyBorder="1" applyAlignment="1">
      <alignment horizontal="center" vertical="top" wrapText="1"/>
      <protection/>
    </xf>
    <xf numFmtId="164" fontId="6" fillId="3" borderId="8" xfId="21" applyNumberFormat="1" applyFont="1" applyFill="1" applyBorder="1" applyAlignment="1">
      <alignment horizontal="center" vertical="top" wrapText="1"/>
      <protection/>
    </xf>
    <xf numFmtId="164" fontId="7" fillId="3" borderId="2" xfId="21" applyFont="1" applyFill="1" applyBorder="1" applyAlignment="1">
      <alignment horizontal="center" vertical="top" wrapText="1"/>
      <protection/>
    </xf>
    <xf numFmtId="164" fontId="7" fillId="3" borderId="8" xfId="21" applyFont="1" applyFill="1" applyBorder="1" applyAlignment="1">
      <alignment horizontal="center" vertical="top" wrapText="1"/>
      <protection/>
    </xf>
    <xf numFmtId="164" fontId="1" fillId="0" borderId="0" xfId="21" applyAlignment="1">
      <alignment vertical="top"/>
      <protection/>
    </xf>
    <xf numFmtId="164" fontId="1" fillId="0" borderId="0" xfId="21" applyAlignment="1">
      <alignment vertical="center"/>
      <protection/>
    </xf>
    <xf numFmtId="164" fontId="6" fillId="2" borderId="0" xfId="21" applyFont="1" applyFill="1">
      <alignment/>
      <protection/>
    </xf>
    <xf numFmtId="164" fontId="7" fillId="0" borderId="3" xfId="21" applyNumberFormat="1" applyFont="1" applyFill="1" applyBorder="1" applyAlignment="1">
      <alignment horizontal="center" vertical="center" wrapText="1"/>
      <protection/>
    </xf>
    <xf numFmtId="164" fontId="7" fillId="4" borderId="2" xfId="21" applyFont="1" applyFill="1" applyBorder="1" applyAlignment="1">
      <alignment horizontal="center" vertical="center" wrapText="1"/>
      <protection/>
    </xf>
    <xf numFmtId="164" fontId="16" fillId="4" borderId="2" xfId="21" applyFont="1" applyFill="1" applyBorder="1">
      <alignment/>
      <protection/>
    </xf>
    <xf numFmtId="164" fontId="16" fillId="4" borderId="3" xfId="21" applyFont="1" applyFill="1" applyBorder="1">
      <alignment/>
      <protection/>
    </xf>
    <xf numFmtId="166" fontId="17" fillId="4" borderId="2" xfId="21" applyNumberFormat="1" applyFont="1" applyFill="1" applyBorder="1" applyAlignment="1">
      <alignment horizontal="center" vertical="center"/>
      <protection/>
    </xf>
    <xf numFmtId="171" fontId="9" fillId="0" borderId="2" xfId="21" applyNumberFormat="1" applyFont="1" applyFill="1" applyBorder="1" applyAlignment="1">
      <alignment horizontal="center" vertical="center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4" fontId="9" fillId="0" borderId="4" xfId="21" applyFont="1" applyBorder="1" applyAlignment="1" applyProtection="1">
      <alignment horizontal="center" vertical="center"/>
      <protection locked="0"/>
    </xf>
    <xf numFmtId="171" fontId="9" fillId="0" borderId="2" xfId="21" applyNumberFormat="1" applyFont="1" applyBorder="1" applyAlignment="1">
      <alignment horizontal="center" vertical="center"/>
      <protection/>
    </xf>
    <xf numFmtId="164" fontId="9" fillId="0" borderId="4" xfId="21" applyFont="1" applyFill="1" applyBorder="1" applyAlignment="1" applyProtection="1">
      <alignment horizontal="center" vertical="center"/>
      <protection locked="0"/>
    </xf>
    <xf numFmtId="164" fontId="9" fillId="0" borderId="2" xfId="20" applyFont="1" applyFill="1" applyBorder="1" applyAlignment="1">
      <alignment horizontal="center" vertical="center"/>
      <protection/>
    </xf>
    <xf numFmtId="166" fontId="5" fillId="0" borderId="2" xfId="21" applyNumberFormat="1" applyFont="1" applyBorder="1" applyAlignment="1">
      <alignment horizontal="center" vertical="center"/>
      <protection/>
    </xf>
    <xf numFmtId="167" fontId="5" fillId="0" borderId="2" xfId="21" applyNumberFormat="1" applyFont="1" applyBorder="1" applyAlignment="1">
      <alignment horizontal="center" vertical="center"/>
      <protection/>
    </xf>
    <xf numFmtId="166" fontId="5" fillId="0" borderId="2" xfId="21" applyNumberFormat="1" applyFont="1" applyFill="1" applyBorder="1" applyAlignment="1">
      <alignment horizontal="center" vertical="center"/>
      <protection/>
    </xf>
    <xf numFmtId="168" fontId="8" fillId="0" borderId="6" xfId="21" applyNumberFormat="1" applyFont="1" applyBorder="1" applyAlignment="1">
      <alignment horizontal="center" vertical="center" wrapText="1"/>
      <protection/>
    </xf>
    <xf numFmtId="164" fontId="10" fillId="0" borderId="4" xfId="21" applyFont="1" applyBorder="1" applyAlignment="1" applyProtection="1">
      <alignment horizontal="center" vertical="center"/>
      <protection locked="0"/>
    </xf>
    <xf numFmtId="167" fontId="10" fillId="0" borderId="8" xfId="19" applyNumberFormat="1" applyFont="1" applyFill="1" applyBorder="1" applyAlignment="1" applyProtection="1">
      <alignment horizontal="center" vertical="center"/>
      <protection/>
    </xf>
    <xf numFmtId="167" fontId="10" fillId="0" borderId="2" xfId="19" applyNumberFormat="1" applyFont="1" applyFill="1" applyBorder="1" applyAlignment="1" applyProtection="1">
      <alignment horizontal="center" vertical="center"/>
      <protection/>
    </xf>
    <xf numFmtId="164" fontId="10" fillId="0" borderId="2" xfId="21" applyFont="1" applyBorder="1" applyAlignment="1">
      <alignment horizontal="center" vertical="center"/>
      <protection/>
    </xf>
    <xf numFmtId="167" fontId="10" fillId="0" borderId="2" xfId="21" applyNumberFormat="1" applyFont="1" applyBorder="1" applyAlignment="1">
      <alignment horizontal="center" vertical="center"/>
      <protection/>
    </xf>
    <xf numFmtId="172" fontId="10" fillId="0" borderId="2" xfId="21" applyNumberFormat="1" applyFont="1" applyBorder="1" applyAlignment="1" applyProtection="1">
      <alignment horizontal="center" vertical="center"/>
      <protection locked="0"/>
    </xf>
    <xf numFmtId="173" fontId="10" fillId="0" borderId="8" xfId="19" applyNumberFormat="1" applyFont="1" applyFill="1" applyBorder="1" applyAlignment="1" applyProtection="1">
      <alignment horizontal="center" vertical="center"/>
      <protection/>
    </xf>
    <xf numFmtId="173" fontId="10" fillId="3" borderId="2" xfId="21" applyNumberFormat="1" applyFont="1" applyFill="1" applyBorder="1" applyAlignment="1">
      <alignment horizontal="center" vertical="center"/>
      <protection/>
    </xf>
    <xf numFmtId="173" fontId="10" fillId="0" borderId="2" xfId="19" applyNumberFormat="1" applyFont="1" applyFill="1" applyBorder="1" applyAlignment="1" applyProtection="1">
      <alignment horizontal="center" vertical="center"/>
      <protection/>
    </xf>
    <xf numFmtId="173" fontId="10" fillId="0" borderId="2" xfId="21" applyNumberFormat="1" applyFont="1" applyBorder="1" applyAlignment="1">
      <alignment horizontal="center" vertical="center"/>
      <protection/>
    </xf>
    <xf numFmtId="173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10" fillId="3" borderId="2" xfId="21" applyFont="1" applyFill="1" applyBorder="1" applyAlignment="1" applyProtection="1">
      <alignment horizontal="center" vertical="center"/>
      <protection locked="0"/>
    </xf>
    <xf numFmtId="167" fontId="10" fillId="3" borderId="2" xfId="19" applyFont="1" applyFill="1" applyBorder="1" applyAlignment="1" applyProtection="1">
      <alignment horizontal="center" vertical="center"/>
      <protection/>
    </xf>
    <xf numFmtId="164" fontId="11" fillId="0" borderId="6" xfId="21" applyNumberFormat="1" applyFont="1" applyBorder="1" applyAlignment="1">
      <alignment horizontal="center" vertical="center" wrapText="1"/>
      <protection/>
    </xf>
    <xf numFmtId="167" fontId="10" fillId="0" borderId="8" xfId="19" applyFont="1" applyFill="1" applyBorder="1" applyAlignment="1" applyProtection="1">
      <alignment horizontal="center" vertical="center"/>
      <protection/>
    </xf>
    <xf numFmtId="164" fontId="10" fillId="0" borderId="2" xfId="21" applyFont="1" applyBorder="1" applyAlignment="1">
      <alignment horizontal="center" vertical="center" wrapText="1"/>
      <protection/>
    </xf>
    <xf numFmtId="164" fontId="10" fillId="0" borderId="7" xfId="21" applyFont="1" applyFill="1" applyBorder="1" applyAlignment="1">
      <alignment horizontal="center" vertical="center"/>
      <protection/>
    </xf>
    <xf numFmtId="164" fontId="10" fillId="0" borderId="2" xfId="21" applyFont="1" applyFill="1" applyBorder="1" applyAlignment="1" applyProtection="1">
      <alignment horizontal="center" vertical="center"/>
      <protection locked="0"/>
    </xf>
    <xf numFmtId="174" fontId="9" fillId="0" borderId="2" xfId="21" applyNumberFormat="1" applyFont="1" applyFill="1" applyBorder="1" applyAlignment="1">
      <alignment horizontal="center" vertical="center"/>
      <protection/>
    </xf>
    <xf numFmtId="174" fontId="9" fillId="3" borderId="2" xfId="21" applyNumberFormat="1" applyFont="1" applyFill="1" applyBorder="1" applyAlignment="1">
      <alignment horizontal="center" vertical="center"/>
      <protection/>
    </xf>
    <xf numFmtId="175" fontId="9" fillId="3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 applyProtection="1">
      <alignment vertical="center"/>
      <protection locked="0"/>
    </xf>
    <xf numFmtId="164" fontId="9" fillId="0" borderId="2" xfId="21" applyFont="1" applyFill="1" applyBorder="1" applyAlignment="1">
      <alignment vertical="center"/>
      <protection/>
    </xf>
    <xf numFmtId="167" fontId="9" fillId="0" borderId="2" xfId="21" applyNumberFormat="1" applyFont="1" applyFill="1" applyBorder="1" applyAlignment="1">
      <alignment vertical="center"/>
      <protection/>
    </xf>
    <xf numFmtId="174" fontId="9" fillId="0" borderId="2" xfId="21" applyNumberFormat="1" applyFont="1" applyFill="1" applyBorder="1" applyAlignment="1">
      <alignment vertical="center"/>
      <protection/>
    </xf>
    <xf numFmtId="164" fontId="9" fillId="0" borderId="4" xfId="21" applyFont="1" applyFill="1" applyBorder="1" applyAlignment="1">
      <alignment horizontal="center" vertical="center"/>
      <protection/>
    </xf>
    <xf numFmtId="164" fontId="9" fillId="0" borderId="3" xfId="21" applyFont="1" applyFill="1" applyBorder="1" applyAlignment="1">
      <alignment horizontal="center" vertical="center"/>
      <protection/>
    </xf>
    <xf numFmtId="164" fontId="9" fillId="0" borderId="3" xfId="21" applyFont="1" applyBorder="1" applyAlignment="1">
      <alignment horizontal="center" vertical="center"/>
      <protection/>
    </xf>
    <xf numFmtId="164" fontId="9" fillId="0" borderId="3" xfId="21" applyFont="1" applyBorder="1" applyAlignment="1">
      <alignment horizontal="center" vertical="center" wrapText="1"/>
      <protection/>
    </xf>
    <xf numFmtId="174" fontId="1" fillId="0" borderId="2" xfId="21" applyNumberFormat="1" applyFill="1" applyBorder="1" applyAlignment="1">
      <alignment horizontal="center" vertical="center" wrapText="1"/>
      <protection/>
    </xf>
    <xf numFmtId="174" fontId="1" fillId="3" borderId="2" xfId="21" applyNumberFormat="1" applyFill="1" applyBorder="1" applyAlignment="1">
      <alignment horizontal="center" vertical="center" wrapText="1"/>
      <protection/>
    </xf>
    <xf numFmtId="164" fontId="1" fillId="3" borderId="2" xfId="21" applyFill="1" applyBorder="1" applyAlignment="1">
      <alignment horizontal="center" vertical="center" wrapText="1"/>
      <protection/>
    </xf>
    <xf numFmtId="166" fontId="1" fillId="3" borderId="2" xfId="21" applyNumberFormat="1" applyFill="1" applyBorder="1" applyAlignment="1">
      <alignment horizontal="center" vertical="center" wrapText="1"/>
      <protection/>
    </xf>
    <xf numFmtId="166" fontId="1" fillId="0" borderId="2" xfId="21" applyNumberFormat="1" applyFill="1" applyBorder="1" applyAlignment="1">
      <alignment horizontal="center" vertical="center" wrapText="1"/>
      <protection/>
    </xf>
    <xf numFmtId="164" fontId="9" fillId="0" borderId="7" xfId="21" applyFont="1" applyFill="1" applyBorder="1" applyAlignment="1" applyProtection="1">
      <alignment horizontal="center" vertical="center"/>
      <protection locked="0"/>
    </xf>
    <xf numFmtId="167" fontId="9" fillId="0" borderId="7" xfId="21" applyNumberFormat="1" applyFont="1" applyFill="1" applyBorder="1" applyAlignment="1">
      <alignment horizontal="center" vertical="center"/>
      <protection/>
    </xf>
    <xf numFmtId="174" fontId="9" fillId="3" borderId="7" xfId="21" applyNumberFormat="1" applyFont="1" applyFill="1" applyBorder="1" applyAlignment="1">
      <alignment horizontal="center" vertical="center"/>
      <protection/>
    </xf>
    <xf numFmtId="164" fontId="9" fillId="3" borderId="2" xfId="21" applyFont="1" applyFill="1" applyBorder="1" applyAlignment="1">
      <alignment horizontal="center" vertical="center" wrapText="1"/>
      <protection/>
    </xf>
    <xf numFmtId="175" fontId="1" fillId="3" borderId="2" xfId="21" applyNumberFormat="1" applyFill="1" applyBorder="1" applyAlignment="1">
      <alignment horizontal="center" vertical="center" wrapText="1"/>
      <protection/>
    </xf>
    <xf numFmtId="166" fontId="9" fillId="3" borderId="2" xfId="21" applyNumberFormat="1" applyFont="1" applyFill="1" applyBorder="1" applyAlignment="1">
      <alignment horizontal="center" vertical="center" wrapText="1"/>
      <protection/>
    </xf>
    <xf numFmtId="172" fontId="5" fillId="0" borderId="2" xfId="21" applyNumberFormat="1" applyFont="1" applyBorder="1" applyAlignment="1">
      <alignment horizontal="center" vertical="center"/>
      <protection/>
    </xf>
    <xf numFmtId="164" fontId="5" fillId="0" borderId="2" xfId="21" applyFont="1" applyBorder="1" applyAlignment="1">
      <alignment horizontal="center" vertical="center"/>
      <protection/>
    </xf>
    <xf numFmtId="164" fontId="1" fillId="0" borderId="2" xfId="2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3" borderId="4" xfId="2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1" fillId="0" borderId="2" xfId="21" applyFill="1" applyBorder="1" applyAlignment="1">
      <alignment horizontal="center" vertical="center" wrapText="1"/>
      <protection/>
    </xf>
    <xf numFmtId="164" fontId="1" fillId="0" borderId="2" xfId="21" applyNumberFormat="1" applyBorder="1" applyAlignment="1">
      <alignment horizontal="center" vertical="center" wrapText="1"/>
      <protection/>
    </xf>
    <xf numFmtId="164" fontId="9" fillId="0" borderId="0" xfId="21" applyFont="1" applyAlignment="1">
      <alignment horizontal="left" vertical="top" wrapText="1"/>
      <protection/>
    </xf>
    <xf numFmtId="164" fontId="9" fillId="0" borderId="0" xfId="21" applyFont="1">
      <alignment/>
      <protection/>
    </xf>
    <xf numFmtId="164" fontId="9" fillId="0" borderId="0" xfId="21" applyFont="1" applyBorder="1">
      <alignment/>
      <protection/>
    </xf>
    <xf numFmtId="164" fontId="3" fillId="0" borderId="0" xfId="21" applyFont="1">
      <alignment/>
      <protection/>
    </xf>
    <xf numFmtId="164" fontId="7" fillId="0" borderId="0" xfId="21" applyFont="1" applyBorder="1" applyAlignment="1">
      <alignment horizontal="left" vertical="top" wrapText="1"/>
      <protection/>
    </xf>
    <xf numFmtId="164" fontId="7" fillId="0" borderId="1" xfId="21" applyFont="1" applyBorder="1" applyAlignment="1">
      <alignment vertical="center" wrapText="1"/>
      <protection/>
    </xf>
    <xf numFmtId="164" fontId="2" fillId="0" borderId="0" xfId="21" applyFont="1" applyBorder="1" applyAlignment="1">
      <alignment vertical="center" wrapText="1"/>
      <protection/>
    </xf>
    <xf numFmtId="164" fontId="3" fillId="4" borderId="2" xfId="21" applyFont="1" applyFill="1" applyBorder="1" applyAlignment="1">
      <alignment horizontal="center" vertical="center"/>
      <protection/>
    </xf>
    <xf numFmtId="164" fontId="5" fillId="0" borderId="0" xfId="21" applyFont="1" applyFill="1" applyAlignment="1">
      <alignment wrapText="1"/>
      <protection/>
    </xf>
    <xf numFmtId="164" fontId="5" fillId="0" borderId="0" xfId="21" applyFont="1" applyAlignment="1">
      <alignment wrapText="1"/>
      <protection/>
    </xf>
    <xf numFmtId="164" fontId="9" fillId="0" borderId="0" xfId="21" applyFont="1" applyAlignment="1">
      <alignment wrapText="1"/>
      <protection/>
    </xf>
    <xf numFmtId="164" fontId="16" fillId="0" borderId="0" xfId="21" applyFont="1" applyAlignment="1">
      <alignment wrapText="1"/>
      <protection/>
    </xf>
    <xf numFmtId="164" fontId="6" fillId="4" borderId="0" xfId="21" applyFont="1" applyFill="1" applyAlignment="1">
      <alignment horizontal="center" vertical="center" wrapText="1"/>
      <protection/>
    </xf>
    <xf numFmtId="164" fontId="6" fillId="4" borderId="6" xfId="21" applyFont="1" applyFill="1" applyBorder="1" applyAlignment="1">
      <alignment horizontal="center" vertical="center" wrapText="1"/>
      <protection/>
    </xf>
    <xf numFmtId="164" fontId="6" fillId="4" borderId="6" xfId="21" applyNumberFormat="1" applyFont="1" applyFill="1" applyBorder="1" applyAlignment="1">
      <alignment horizontal="center" vertical="center" wrapText="1"/>
      <protection/>
    </xf>
    <xf numFmtId="164" fontId="6" fillId="0" borderId="2" xfId="21" applyFont="1" applyBorder="1" applyAlignment="1">
      <alignment horizontal="center" vertical="center" wrapText="1"/>
      <protection/>
    </xf>
    <xf numFmtId="164" fontId="6" fillId="0" borderId="2" xfId="21" applyNumberFormat="1" applyFont="1" applyBorder="1" applyAlignment="1">
      <alignment horizontal="left" vertical="top" wrapText="1"/>
      <protection/>
    </xf>
    <xf numFmtId="164" fontId="12" fillId="3" borderId="2" xfId="21" applyNumberFormat="1" applyFont="1" applyFill="1" applyBorder="1" applyAlignment="1">
      <alignment horizontal="center" vertical="center" wrapText="1"/>
      <protection/>
    </xf>
    <xf numFmtId="166" fontId="7" fillId="3" borderId="2" xfId="21" applyNumberFormat="1" applyFont="1" applyFill="1" applyBorder="1" applyAlignment="1">
      <alignment horizontal="center" vertical="center" wrapText="1"/>
      <protection/>
    </xf>
    <xf numFmtId="166" fontId="6" fillId="3" borderId="2" xfId="21" applyNumberFormat="1" applyFont="1" applyFill="1" applyBorder="1" applyAlignment="1">
      <alignment vertical="center" wrapText="1"/>
      <protection/>
    </xf>
    <xf numFmtId="167" fontId="6" fillId="3" borderId="2" xfId="21" applyNumberFormat="1" applyFont="1" applyFill="1" applyBorder="1" applyAlignment="1">
      <alignment vertical="center" wrapText="1"/>
      <protection/>
    </xf>
    <xf numFmtId="167" fontId="6" fillId="0" borderId="2" xfId="21" applyNumberFormat="1" applyFont="1" applyBorder="1" applyAlignment="1">
      <alignment vertical="center"/>
      <protection/>
    </xf>
    <xf numFmtId="166" fontId="6" fillId="0" borderId="2" xfId="21" applyNumberFormat="1" applyFont="1" applyBorder="1" applyAlignment="1">
      <alignment vertical="center"/>
      <protection/>
    </xf>
    <xf numFmtId="164" fontId="6" fillId="0" borderId="2" xfId="21" applyNumberFormat="1" applyFont="1" applyBorder="1" applyAlignment="1">
      <alignment vertical="center"/>
      <protection/>
    </xf>
    <xf numFmtId="164" fontId="9" fillId="0" borderId="0" xfId="21" applyFont="1" applyFill="1">
      <alignment/>
      <protection/>
    </xf>
    <xf numFmtId="164" fontId="1" fillId="0" borderId="0" xfId="21" applyAlignment="1">
      <alignment wrapText="1"/>
      <protection/>
    </xf>
    <xf numFmtId="164" fontId="6" fillId="0" borderId="6" xfId="21" applyFont="1" applyBorder="1" applyAlignment="1">
      <alignment horizontal="center" vertical="center" wrapText="1"/>
      <protection/>
    </xf>
    <xf numFmtId="164" fontId="6" fillId="0" borderId="2" xfId="21" applyFont="1" applyBorder="1" applyAlignment="1">
      <alignment horizontal="left" vertical="top" wrapText="1"/>
      <protection/>
    </xf>
    <xf numFmtId="164" fontId="6" fillId="0" borderId="2" xfId="21" applyFont="1" applyBorder="1" applyAlignment="1">
      <alignment horizontal="center" vertical="center"/>
      <protection/>
    </xf>
    <xf numFmtId="164" fontId="6" fillId="0" borderId="6" xfId="21" applyNumberFormat="1" applyFont="1" applyBorder="1" applyAlignment="1">
      <alignment horizontal="left" vertical="top" wrapText="1"/>
      <protection/>
    </xf>
    <xf numFmtId="164" fontId="12" fillId="3" borderId="6" xfId="21" applyNumberFormat="1" applyFont="1" applyFill="1" applyBorder="1" applyAlignment="1">
      <alignment horizontal="center" vertical="center" wrapText="1"/>
      <protection/>
    </xf>
    <xf numFmtId="166" fontId="9" fillId="0" borderId="0" xfId="21" applyNumberFormat="1" applyFont="1" applyFill="1">
      <alignment/>
      <protection/>
    </xf>
    <xf numFmtId="164" fontId="9" fillId="3" borderId="0" xfId="21" applyFont="1" applyFill="1">
      <alignment/>
      <protection/>
    </xf>
    <xf numFmtId="166" fontId="9" fillId="3" borderId="0" xfId="21" applyNumberFormat="1" applyFont="1" applyFill="1">
      <alignment/>
      <protection/>
    </xf>
    <xf numFmtId="166" fontId="6" fillId="0" borderId="2" xfId="21" applyNumberFormat="1" applyFont="1" applyFill="1" applyBorder="1" applyAlignment="1">
      <alignment vertical="center"/>
      <protection/>
    </xf>
    <xf numFmtId="167" fontId="6" fillId="0" borderId="2" xfId="21" applyNumberFormat="1" applyFont="1" applyFill="1" applyBorder="1" applyAlignment="1">
      <alignment vertical="center"/>
      <protection/>
    </xf>
    <xf numFmtId="175" fontId="6" fillId="0" borderId="2" xfId="21" applyNumberFormat="1" applyFont="1" applyBorder="1" applyAlignment="1">
      <alignment vertical="center"/>
      <protection/>
    </xf>
    <xf numFmtId="164" fontId="6" fillId="0" borderId="7" xfId="21" applyFont="1" applyBorder="1" applyAlignment="1">
      <alignment horizontal="center" vertical="center" wrapText="1"/>
      <protection/>
    </xf>
    <xf numFmtId="164" fontId="6" fillId="0" borderId="2" xfId="21" applyNumberFormat="1" applyFont="1" applyBorder="1" applyAlignment="1">
      <alignment horizontal="center" vertical="center"/>
      <protection/>
    </xf>
    <xf numFmtId="164" fontId="6" fillId="0" borderId="0" xfId="21" applyFont="1" applyBorder="1" applyAlignment="1">
      <alignment horizontal="left" vertical="top" wrapText="1"/>
      <protection/>
    </xf>
    <xf numFmtId="164" fontId="6" fillId="0" borderId="0" xfId="21" applyFont="1" applyBorder="1">
      <alignment/>
      <protection/>
    </xf>
    <xf numFmtId="164" fontId="6" fillId="0" borderId="0" xfId="21" applyFont="1">
      <alignment/>
      <protection/>
    </xf>
    <xf numFmtId="164" fontId="3" fillId="0" borderId="0" xfId="21" applyFont="1" applyAlignment="1">
      <alignment wrapText="1"/>
      <protection/>
    </xf>
    <xf numFmtId="164" fontId="9" fillId="0" borderId="0" xfId="21" applyFont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40.00390625" style="1" customWidth="1"/>
    <col min="3" max="3" width="7.421875" style="1" customWidth="1"/>
    <col min="4" max="5" width="10.57421875" style="1" customWidth="1"/>
    <col min="6" max="6" width="9.140625" style="1" customWidth="1"/>
    <col min="7" max="7" width="9.57421875" style="1" customWidth="1"/>
    <col min="8" max="8" width="9.140625" style="2" customWidth="1"/>
    <col min="9" max="9" width="9.140625" style="1" customWidth="1"/>
    <col min="10" max="10" width="9.57421875" style="1" customWidth="1"/>
    <col min="11" max="11" width="10.00390625" style="1" customWidth="1"/>
    <col min="12" max="13" width="9.140625" style="1" customWidth="1"/>
    <col min="14" max="14" width="9.140625" style="2" customWidth="1"/>
    <col min="15" max="18" width="9.140625" style="1" customWidth="1"/>
    <col min="19" max="19" width="9.57421875" style="1" customWidth="1"/>
    <col min="20" max="20" width="9.140625" style="2" customWidth="1"/>
    <col min="21" max="25" width="9.140625" style="1" customWidth="1"/>
    <col min="26" max="26" width="9.140625" style="2" customWidth="1"/>
    <col min="27" max="30" width="9.140625" style="1" customWidth="1"/>
    <col min="31" max="31" width="10.57421875" style="1" customWidth="1"/>
    <col min="32" max="32" width="9.140625" style="2" customWidth="1"/>
    <col min="33" max="37" width="9.140625" style="1" customWidth="1"/>
    <col min="38" max="38" width="9.140625" style="2" customWidth="1"/>
    <col min="39" max="39" width="9.140625" style="1" customWidth="1"/>
    <col min="40" max="40" width="11.28125" style="1" customWidth="1"/>
    <col min="41" max="42" width="10.421875" style="1" customWidth="1"/>
    <col min="43" max="43" width="9.8515625" style="1" customWidth="1"/>
    <col min="44" max="44" width="9.140625" style="2" customWidth="1"/>
    <col min="45" max="48" width="9.140625" style="1" customWidth="1"/>
    <col min="49" max="49" width="10.7109375" style="1" customWidth="1"/>
    <col min="50" max="50" width="9.140625" style="2" customWidth="1"/>
    <col min="51" max="51" width="9.140625" style="1" customWidth="1"/>
    <col min="52" max="52" width="10.28125" style="1" customWidth="1"/>
    <col min="53" max="55" width="9.140625" style="1" customWidth="1"/>
    <col min="56" max="56" width="9.140625" style="2" customWidth="1"/>
    <col min="57" max="61" width="9.140625" style="1" customWidth="1"/>
    <col min="62" max="62" width="9.140625" style="2" customWidth="1"/>
    <col min="63" max="63" width="9.140625" style="1" customWidth="1"/>
    <col min="64" max="64" width="13.00390625" style="1" customWidth="1"/>
    <col min="65" max="65" width="14.28125" style="1" customWidth="1"/>
    <col min="66" max="66" width="15.00390625" style="1" customWidth="1"/>
    <col min="67" max="67" width="15.421875" style="1" customWidth="1"/>
    <col min="68" max="68" width="12.00390625" style="1" customWidth="1"/>
    <col min="69" max="69" width="9.8515625" style="1" customWidth="1"/>
    <col min="70" max="70" width="10.57421875" style="1" customWidth="1"/>
    <col min="71" max="71" width="9.140625" style="1" customWidth="1"/>
    <col min="72" max="72" width="9.57421875" style="1" customWidth="1"/>
    <col min="73" max="73" width="9.140625" style="2" customWidth="1"/>
    <col min="74" max="16384" width="9.140625" style="1" customWidth="1"/>
  </cols>
  <sheetData>
    <row r="1" spans="2:72" s="3" customFormat="1" ht="27" customHeight="1">
      <c r="B1" s="4" t="s">
        <v>0</v>
      </c>
      <c r="C1" s="5"/>
      <c r="D1" s="6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8"/>
      <c r="AM1" s="7"/>
      <c r="AN1" s="7"/>
      <c r="AO1" s="7"/>
      <c r="AP1" s="7"/>
      <c r="AQ1" s="7"/>
      <c r="AR1" s="8"/>
      <c r="AS1" s="7"/>
      <c r="AT1" s="7"/>
      <c r="AU1" s="7"/>
      <c r="AV1" s="7"/>
      <c r="AW1" s="7"/>
      <c r="AX1" s="8"/>
      <c r="AY1" s="7"/>
      <c r="AZ1" s="7"/>
      <c r="BA1" s="7"/>
      <c r="BB1" s="7"/>
      <c r="BC1" s="7"/>
      <c r="BD1" s="8"/>
      <c r="BE1" s="7"/>
      <c r="BF1" s="7"/>
      <c r="BG1" s="7"/>
      <c r="BH1" s="7"/>
      <c r="BI1" s="7"/>
      <c r="BJ1" s="8"/>
      <c r="BK1" s="7"/>
      <c r="BL1" s="7"/>
      <c r="BR1" s="9"/>
      <c r="BS1" s="9"/>
      <c r="BT1" s="9"/>
    </row>
    <row r="2" spans="1:72" s="1" customFormat="1" ht="12.75" customHeight="1">
      <c r="A2" s="10" t="s">
        <v>2</v>
      </c>
      <c r="B2" s="11" t="s">
        <v>3</v>
      </c>
      <c r="C2" s="12" t="s">
        <v>4</v>
      </c>
      <c r="D2" s="13" t="s">
        <v>5</v>
      </c>
      <c r="E2" s="13" t="s">
        <v>5</v>
      </c>
      <c r="F2" s="13" t="s">
        <v>5</v>
      </c>
      <c r="G2" s="13" t="s">
        <v>5</v>
      </c>
      <c r="H2" s="14" t="s">
        <v>5</v>
      </c>
      <c r="I2" s="13" t="s">
        <v>5</v>
      </c>
      <c r="J2" s="13" t="s">
        <v>6</v>
      </c>
      <c r="K2" s="13" t="s">
        <v>6</v>
      </c>
      <c r="L2" s="13" t="s">
        <v>6</v>
      </c>
      <c r="M2" s="13" t="s">
        <v>6</v>
      </c>
      <c r="N2" s="14" t="s">
        <v>6</v>
      </c>
      <c r="O2" s="13" t="s">
        <v>6</v>
      </c>
      <c r="P2" s="13" t="s">
        <v>7</v>
      </c>
      <c r="Q2" s="13" t="s">
        <v>7</v>
      </c>
      <c r="R2" s="13" t="s">
        <v>7</v>
      </c>
      <c r="S2" s="13" t="s">
        <v>7</v>
      </c>
      <c r="T2" s="14" t="s">
        <v>7</v>
      </c>
      <c r="U2" s="13" t="s">
        <v>7</v>
      </c>
      <c r="V2" s="13" t="s">
        <v>8</v>
      </c>
      <c r="W2" s="13" t="s">
        <v>8</v>
      </c>
      <c r="X2" s="13" t="s">
        <v>8</v>
      </c>
      <c r="Y2" s="13" t="s">
        <v>8</v>
      </c>
      <c r="Z2" s="14" t="s">
        <v>8</v>
      </c>
      <c r="AA2" s="13" t="s">
        <v>8</v>
      </c>
      <c r="AB2" s="13" t="s">
        <v>9</v>
      </c>
      <c r="AC2" s="13" t="s">
        <v>9</v>
      </c>
      <c r="AD2" s="13" t="s">
        <v>9</v>
      </c>
      <c r="AE2" s="13" t="s">
        <v>9</v>
      </c>
      <c r="AF2" s="14" t="s">
        <v>9</v>
      </c>
      <c r="AG2" s="13" t="s">
        <v>9</v>
      </c>
      <c r="AH2" s="13" t="s">
        <v>10</v>
      </c>
      <c r="AI2" s="13" t="s">
        <v>10</v>
      </c>
      <c r="AJ2" s="13" t="s">
        <v>10</v>
      </c>
      <c r="AK2" s="13" t="s">
        <v>10</v>
      </c>
      <c r="AL2" s="14" t="s">
        <v>10</v>
      </c>
      <c r="AM2" s="13" t="s">
        <v>10</v>
      </c>
      <c r="AN2" s="13" t="s">
        <v>11</v>
      </c>
      <c r="AO2" s="13" t="s">
        <v>11</v>
      </c>
      <c r="AP2" s="13" t="s">
        <v>11</v>
      </c>
      <c r="AQ2" s="13" t="s">
        <v>11</v>
      </c>
      <c r="AR2" s="14" t="s">
        <v>11</v>
      </c>
      <c r="AS2" s="13" t="s">
        <v>11</v>
      </c>
      <c r="AT2" s="13" t="s">
        <v>12</v>
      </c>
      <c r="AU2" s="13" t="s">
        <v>12</v>
      </c>
      <c r="AV2" s="13" t="s">
        <v>12</v>
      </c>
      <c r="AW2" s="13" t="s">
        <v>12</v>
      </c>
      <c r="AX2" s="14" t="s">
        <v>12</v>
      </c>
      <c r="AY2" s="13" t="s">
        <v>12</v>
      </c>
      <c r="AZ2" s="13" t="s">
        <v>13</v>
      </c>
      <c r="BA2" s="13" t="s">
        <v>13</v>
      </c>
      <c r="BB2" s="13" t="s">
        <v>13</v>
      </c>
      <c r="BC2" s="13" t="s">
        <v>13</v>
      </c>
      <c r="BD2" s="14" t="s">
        <v>13</v>
      </c>
      <c r="BE2" s="13" t="s">
        <v>13</v>
      </c>
      <c r="BF2" s="13" t="s">
        <v>14</v>
      </c>
      <c r="BG2" s="13" t="s">
        <v>14</v>
      </c>
      <c r="BH2" s="13" t="s">
        <v>14</v>
      </c>
      <c r="BI2" s="13" t="s">
        <v>14</v>
      </c>
      <c r="BJ2" s="14" t="s">
        <v>14</v>
      </c>
      <c r="BK2" s="13" t="s">
        <v>14</v>
      </c>
      <c r="BL2" s="15" t="s">
        <v>15</v>
      </c>
      <c r="BM2" s="15" t="s">
        <v>15</v>
      </c>
      <c r="BN2" s="15" t="s">
        <v>15</v>
      </c>
      <c r="BO2" s="15" t="s">
        <v>15</v>
      </c>
      <c r="BP2" s="15" t="s">
        <v>15</v>
      </c>
      <c r="BQ2" s="15" t="s">
        <v>15</v>
      </c>
      <c r="BR2" s="16"/>
      <c r="BS2" s="17"/>
      <c r="BT2" s="16"/>
    </row>
    <row r="3" spans="1:69" s="1" customFormat="1" ht="12.75">
      <c r="A3" s="10"/>
      <c r="B3" s="11"/>
      <c r="C3" s="12"/>
      <c r="D3" s="18" t="s">
        <v>16</v>
      </c>
      <c r="E3" s="18" t="s">
        <v>17</v>
      </c>
      <c r="F3" s="18" t="s">
        <v>18</v>
      </c>
      <c r="G3" s="18" t="s">
        <v>19</v>
      </c>
      <c r="H3" s="19" t="s">
        <v>20</v>
      </c>
      <c r="I3" s="20" t="s">
        <v>21</v>
      </c>
      <c r="J3" s="18" t="s">
        <v>16</v>
      </c>
      <c r="K3" s="18" t="s">
        <v>17</v>
      </c>
      <c r="L3" s="18" t="s">
        <v>18</v>
      </c>
      <c r="M3" s="18" t="s">
        <v>19</v>
      </c>
      <c r="N3" s="19" t="s">
        <v>20</v>
      </c>
      <c r="O3" s="20" t="s">
        <v>21</v>
      </c>
      <c r="P3" s="18" t="s">
        <v>16</v>
      </c>
      <c r="Q3" s="18" t="s">
        <v>17</v>
      </c>
      <c r="R3" s="18" t="s">
        <v>18</v>
      </c>
      <c r="S3" s="18" t="s">
        <v>19</v>
      </c>
      <c r="T3" s="19" t="s">
        <v>20</v>
      </c>
      <c r="U3" s="20" t="s">
        <v>21</v>
      </c>
      <c r="V3" s="18" t="s">
        <v>16</v>
      </c>
      <c r="W3" s="18" t="s">
        <v>17</v>
      </c>
      <c r="X3" s="18" t="s">
        <v>18</v>
      </c>
      <c r="Y3" s="18" t="s">
        <v>19</v>
      </c>
      <c r="Z3" s="19" t="s">
        <v>20</v>
      </c>
      <c r="AA3" s="20" t="s">
        <v>21</v>
      </c>
      <c r="AB3" s="18" t="s">
        <v>16</v>
      </c>
      <c r="AC3" s="18" t="s">
        <v>17</v>
      </c>
      <c r="AD3" s="18" t="s">
        <v>18</v>
      </c>
      <c r="AE3" s="18" t="s">
        <v>19</v>
      </c>
      <c r="AF3" s="19" t="s">
        <v>20</v>
      </c>
      <c r="AG3" s="20" t="s">
        <v>21</v>
      </c>
      <c r="AH3" s="18" t="s">
        <v>16</v>
      </c>
      <c r="AI3" s="18" t="s">
        <v>17</v>
      </c>
      <c r="AJ3" s="18" t="s">
        <v>18</v>
      </c>
      <c r="AK3" s="18" t="s">
        <v>19</v>
      </c>
      <c r="AL3" s="19" t="s">
        <v>20</v>
      </c>
      <c r="AM3" s="20" t="s">
        <v>21</v>
      </c>
      <c r="AN3" s="18" t="s">
        <v>16</v>
      </c>
      <c r="AO3" s="18" t="s">
        <v>17</v>
      </c>
      <c r="AP3" s="18" t="s">
        <v>18</v>
      </c>
      <c r="AQ3" s="18" t="s">
        <v>19</v>
      </c>
      <c r="AR3" s="19" t="s">
        <v>20</v>
      </c>
      <c r="AS3" s="20" t="s">
        <v>21</v>
      </c>
      <c r="AT3" s="18" t="s">
        <v>16</v>
      </c>
      <c r="AU3" s="18" t="s">
        <v>17</v>
      </c>
      <c r="AV3" s="18" t="s">
        <v>18</v>
      </c>
      <c r="AW3" s="18" t="s">
        <v>19</v>
      </c>
      <c r="AX3" s="19" t="s">
        <v>20</v>
      </c>
      <c r="AY3" s="20" t="s">
        <v>21</v>
      </c>
      <c r="AZ3" s="18" t="s">
        <v>16</v>
      </c>
      <c r="BA3" s="18" t="s">
        <v>17</v>
      </c>
      <c r="BB3" s="18" t="s">
        <v>18</v>
      </c>
      <c r="BC3" s="18" t="s">
        <v>19</v>
      </c>
      <c r="BD3" s="19" t="s">
        <v>20</v>
      </c>
      <c r="BE3" s="20" t="s">
        <v>21</v>
      </c>
      <c r="BF3" s="18" t="s">
        <v>16</v>
      </c>
      <c r="BG3" s="18" t="s">
        <v>17</v>
      </c>
      <c r="BH3" s="18" t="s">
        <v>18</v>
      </c>
      <c r="BI3" s="18" t="s">
        <v>19</v>
      </c>
      <c r="BJ3" s="19" t="s">
        <v>20</v>
      </c>
      <c r="BK3" s="20" t="s">
        <v>21</v>
      </c>
      <c r="BL3" s="18" t="s">
        <v>22</v>
      </c>
      <c r="BM3" s="20" t="s">
        <v>23</v>
      </c>
      <c r="BN3" s="18" t="s">
        <v>18</v>
      </c>
      <c r="BO3" s="18" t="s">
        <v>19</v>
      </c>
      <c r="BP3" s="19" t="s">
        <v>20</v>
      </c>
      <c r="BQ3" s="20" t="s">
        <v>21</v>
      </c>
    </row>
    <row r="4" spans="1:69" s="3" customFormat="1" ht="12.75">
      <c r="A4" s="21" t="s">
        <v>24</v>
      </c>
      <c r="B4" s="22" t="s">
        <v>25</v>
      </c>
      <c r="C4" s="22" t="s">
        <v>26</v>
      </c>
      <c r="D4" s="23">
        <v>1</v>
      </c>
      <c r="E4" s="23">
        <v>2</v>
      </c>
      <c r="F4" s="23">
        <v>3</v>
      </c>
      <c r="G4" s="23">
        <v>4</v>
      </c>
      <c r="H4" s="24">
        <v>5</v>
      </c>
      <c r="I4" s="23">
        <v>6</v>
      </c>
      <c r="J4" s="23">
        <v>1</v>
      </c>
      <c r="K4" s="23">
        <v>2</v>
      </c>
      <c r="L4" s="23">
        <v>3</v>
      </c>
      <c r="M4" s="23">
        <v>4</v>
      </c>
      <c r="N4" s="24">
        <v>5</v>
      </c>
      <c r="O4" s="23">
        <v>6</v>
      </c>
      <c r="P4" s="23">
        <v>1</v>
      </c>
      <c r="Q4" s="23">
        <v>2</v>
      </c>
      <c r="R4" s="23">
        <v>3</v>
      </c>
      <c r="S4" s="23">
        <v>4</v>
      </c>
      <c r="T4" s="24">
        <v>5</v>
      </c>
      <c r="U4" s="23">
        <v>6</v>
      </c>
      <c r="V4" s="23">
        <v>1</v>
      </c>
      <c r="W4" s="23">
        <v>2</v>
      </c>
      <c r="X4" s="23">
        <v>3</v>
      </c>
      <c r="Y4" s="23">
        <v>4</v>
      </c>
      <c r="Z4" s="24">
        <v>5</v>
      </c>
      <c r="AA4" s="23">
        <v>6</v>
      </c>
      <c r="AB4" s="23">
        <v>1</v>
      </c>
      <c r="AC4" s="23">
        <v>2</v>
      </c>
      <c r="AD4" s="23">
        <v>3</v>
      </c>
      <c r="AE4" s="23">
        <v>4</v>
      </c>
      <c r="AF4" s="24">
        <v>5</v>
      </c>
      <c r="AG4" s="23">
        <v>6</v>
      </c>
      <c r="AH4" s="23">
        <v>1</v>
      </c>
      <c r="AI4" s="23">
        <v>2</v>
      </c>
      <c r="AJ4" s="23">
        <v>3</v>
      </c>
      <c r="AK4" s="23">
        <v>4</v>
      </c>
      <c r="AL4" s="24">
        <v>5</v>
      </c>
      <c r="AM4" s="23">
        <v>6</v>
      </c>
      <c r="AN4" s="23">
        <v>1</v>
      </c>
      <c r="AO4" s="23">
        <v>2</v>
      </c>
      <c r="AP4" s="23">
        <v>3</v>
      </c>
      <c r="AQ4" s="23">
        <v>4</v>
      </c>
      <c r="AR4" s="24">
        <v>5</v>
      </c>
      <c r="AS4" s="23">
        <v>6</v>
      </c>
      <c r="AT4" s="23">
        <v>1</v>
      </c>
      <c r="AU4" s="23">
        <v>2</v>
      </c>
      <c r="AV4" s="23">
        <v>3</v>
      </c>
      <c r="AW4" s="23">
        <v>4</v>
      </c>
      <c r="AX4" s="24">
        <v>5</v>
      </c>
      <c r="AY4" s="23">
        <v>6</v>
      </c>
      <c r="AZ4" s="23">
        <v>1</v>
      </c>
      <c r="BA4" s="23">
        <v>2</v>
      </c>
      <c r="BB4" s="23">
        <v>3</v>
      </c>
      <c r="BC4" s="23">
        <v>4</v>
      </c>
      <c r="BD4" s="24">
        <v>5</v>
      </c>
      <c r="BE4" s="23">
        <v>6</v>
      </c>
      <c r="BF4" s="23">
        <v>1</v>
      </c>
      <c r="BG4" s="23">
        <v>2</v>
      </c>
      <c r="BH4" s="23">
        <v>3</v>
      </c>
      <c r="BI4" s="23">
        <v>4</v>
      </c>
      <c r="BJ4" s="24">
        <v>5</v>
      </c>
      <c r="BK4" s="23">
        <v>6</v>
      </c>
      <c r="BL4" s="23">
        <v>1</v>
      </c>
      <c r="BM4" s="23">
        <v>2</v>
      </c>
      <c r="BN4" s="23">
        <v>3</v>
      </c>
      <c r="BO4" s="23">
        <v>4</v>
      </c>
      <c r="BP4" s="24">
        <v>5</v>
      </c>
      <c r="BQ4" s="23">
        <v>6</v>
      </c>
    </row>
    <row r="5" spans="1:69" s="44" customFormat="1" ht="27" customHeight="1">
      <c r="A5" s="25">
        <v>7</v>
      </c>
      <c r="B5" s="26" t="s">
        <v>27</v>
      </c>
      <c r="C5" s="27" t="s">
        <v>28</v>
      </c>
      <c r="D5" s="28">
        <v>11</v>
      </c>
      <c r="E5" s="28">
        <v>11</v>
      </c>
      <c r="F5" s="28">
        <v>11</v>
      </c>
      <c r="G5" s="29">
        <v>1</v>
      </c>
      <c r="H5" s="30">
        <v>11</v>
      </c>
      <c r="I5" s="31">
        <f aca="true" t="shared" si="0" ref="I5:I23">E5/H5</f>
        <v>1</v>
      </c>
      <c r="J5" s="32">
        <v>8</v>
      </c>
      <c r="K5" s="32">
        <v>8</v>
      </c>
      <c r="L5" s="32">
        <v>8</v>
      </c>
      <c r="M5" s="33">
        <f aca="true" t="shared" si="1" ref="M5:M14">L5/J5</f>
        <v>1</v>
      </c>
      <c r="N5" s="34">
        <v>8</v>
      </c>
      <c r="O5" s="31">
        <f aca="true" t="shared" si="2" ref="O5:O23">K5/N5</f>
        <v>1</v>
      </c>
      <c r="P5" s="32">
        <v>9</v>
      </c>
      <c r="Q5" s="32">
        <v>9</v>
      </c>
      <c r="R5" s="32">
        <v>9</v>
      </c>
      <c r="S5" s="33">
        <f>R5/P5</f>
        <v>1</v>
      </c>
      <c r="T5" s="34">
        <v>9</v>
      </c>
      <c r="U5" s="31">
        <f aca="true" t="shared" si="3" ref="U5:U23">Q5/T5</f>
        <v>1</v>
      </c>
      <c r="V5" s="32">
        <v>7</v>
      </c>
      <c r="W5" s="32">
        <v>7</v>
      </c>
      <c r="X5" s="32">
        <v>7</v>
      </c>
      <c r="Y5" s="33">
        <f>X5/V5</f>
        <v>1</v>
      </c>
      <c r="Z5" s="34">
        <v>7</v>
      </c>
      <c r="AA5" s="31">
        <f aca="true" t="shared" si="4" ref="AA5:AA23">W5/Z5</f>
        <v>1</v>
      </c>
      <c r="AB5" s="32">
        <v>5</v>
      </c>
      <c r="AC5" s="32">
        <v>5</v>
      </c>
      <c r="AD5" s="32">
        <v>5</v>
      </c>
      <c r="AE5" s="33">
        <f>AD5/AB5</f>
        <v>1</v>
      </c>
      <c r="AF5" s="34">
        <v>5</v>
      </c>
      <c r="AG5" s="31">
        <f aca="true" t="shared" si="5" ref="AG5:AG23">AC5/AF5</f>
        <v>1</v>
      </c>
      <c r="AH5" s="32">
        <v>6</v>
      </c>
      <c r="AI5" s="32">
        <v>6</v>
      </c>
      <c r="AJ5" s="32">
        <v>6</v>
      </c>
      <c r="AK5" s="35">
        <f>AJ5/AH5</f>
        <v>1</v>
      </c>
      <c r="AL5" s="34">
        <v>6</v>
      </c>
      <c r="AM5" s="31">
        <f aca="true" t="shared" si="6" ref="AM5:AM23">AI5/AL5</f>
        <v>1</v>
      </c>
      <c r="AN5" s="36">
        <v>71</v>
      </c>
      <c r="AO5" s="36">
        <v>71</v>
      </c>
      <c r="AP5" s="36">
        <v>71</v>
      </c>
      <c r="AQ5" s="37">
        <v>100</v>
      </c>
      <c r="AR5" s="34">
        <v>71</v>
      </c>
      <c r="AS5" s="31">
        <f aca="true" t="shared" si="7" ref="AS5:AS23">AO5/AR5</f>
        <v>1</v>
      </c>
      <c r="AT5" s="38">
        <v>23</v>
      </c>
      <c r="AU5" s="38">
        <v>23</v>
      </c>
      <c r="AV5" s="38">
        <v>23</v>
      </c>
      <c r="AW5" s="35">
        <f aca="true" t="shared" si="8" ref="AW5:AW13">AV5/AT5</f>
        <v>1</v>
      </c>
      <c r="AX5" s="34">
        <v>23</v>
      </c>
      <c r="AY5" s="31">
        <f aca="true" t="shared" si="9" ref="AY5:AY23">AU5/AX5</f>
        <v>1</v>
      </c>
      <c r="AZ5" s="39">
        <v>62</v>
      </c>
      <c r="BA5" s="39">
        <v>62</v>
      </c>
      <c r="BB5" s="39">
        <v>62</v>
      </c>
      <c r="BC5" s="35">
        <f>BB5/AZ5</f>
        <v>1</v>
      </c>
      <c r="BD5" s="40">
        <v>62</v>
      </c>
      <c r="BE5" s="31">
        <f aca="true" t="shared" si="10" ref="BE5:BE23">BA5/BD5</f>
        <v>1</v>
      </c>
      <c r="BF5" s="38">
        <v>8</v>
      </c>
      <c r="BG5" s="38">
        <v>8</v>
      </c>
      <c r="BH5" s="38">
        <v>8</v>
      </c>
      <c r="BI5" s="35">
        <f>BH5/BF5</f>
        <v>1</v>
      </c>
      <c r="BJ5" s="34">
        <v>8</v>
      </c>
      <c r="BK5" s="31">
        <f aca="true" t="shared" si="11" ref="BK5:BK23">BG5/BJ5</f>
        <v>1</v>
      </c>
      <c r="BL5" s="41">
        <f>D5+J5+P5+V5+AB5+AH5+AN5+AT5+AZ5+BF5</f>
        <v>210</v>
      </c>
      <c r="BM5" s="42">
        <f>E5+K5+Q5+W5+AC5+AI5+AO5+AU5+BA5+BG5</f>
        <v>210</v>
      </c>
      <c r="BN5" s="42">
        <f>F5+L5+R5+X5+AD5+AJ5+AP5+AV5+BB5+BH5</f>
        <v>210</v>
      </c>
      <c r="BO5" s="43">
        <f aca="true" t="shared" si="12" ref="BO5:BO23">BN5/BL5</f>
        <v>1</v>
      </c>
      <c r="BP5" s="42">
        <f aca="true" t="shared" si="13" ref="BP5:BP20">H5+N5+T5+Z5+AF5+AL5+AR5+AX5+BD5+BJ5</f>
        <v>210</v>
      </c>
      <c r="BQ5" s="43">
        <f aca="true" t="shared" si="14" ref="BQ5:BQ23">BM5/BP5</f>
        <v>1</v>
      </c>
    </row>
    <row r="6" spans="1:71" s="50" customFormat="1" ht="52.5" customHeight="1">
      <c r="A6" s="45">
        <v>8</v>
      </c>
      <c r="B6" s="46" t="s">
        <v>29</v>
      </c>
      <c r="C6" s="27" t="s">
        <v>28</v>
      </c>
      <c r="D6" s="47">
        <v>8</v>
      </c>
      <c r="E6" s="47">
        <v>8</v>
      </c>
      <c r="F6" s="47">
        <v>8</v>
      </c>
      <c r="G6" s="48">
        <v>1</v>
      </c>
      <c r="H6" s="40">
        <v>8</v>
      </c>
      <c r="I6" s="31">
        <f t="shared" si="0"/>
        <v>1</v>
      </c>
      <c r="J6" s="38">
        <v>5</v>
      </c>
      <c r="K6" s="38">
        <v>5</v>
      </c>
      <c r="L6" s="38">
        <v>5</v>
      </c>
      <c r="M6" s="35">
        <f>L6/J6</f>
        <v>1</v>
      </c>
      <c r="N6" s="40">
        <v>5</v>
      </c>
      <c r="O6" s="31">
        <f t="shared" si="2"/>
        <v>1</v>
      </c>
      <c r="P6" s="38">
        <v>8</v>
      </c>
      <c r="Q6" s="38">
        <v>8</v>
      </c>
      <c r="R6" s="38">
        <v>8</v>
      </c>
      <c r="S6" s="35">
        <f>R6/P6</f>
        <v>1</v>
      </c>
      <c r="T6" s="40">
        <v>8</v>
      </c>
      <c r="U6" s="31">
        <f t="shared" si="3"/>
        <v>1</v>
      </c>
      <c r="V6" s="38">
        <v>7</v>
      </c>
      <c r="W6" s="38">
        <v>7</v>
      </c>
      <c r="X6" s="38">
        <v>7</v>
      </c>
      <c r="Y6" s="35">
        <f>X6/V6</f>
        <v>1</v>
      </c>
      <c r="Z6" s="40">
        <v>7</v>
      </c>
      <c r="AA6" s="31">
        <f t="shared" si="4"/>
        <v>1</v>
      </c>
      <c r="AB6" s="38">
        <v>5</v>
      </c>
      <c r="AC6" s="38">
        <v>5</v>
      </c>
      <c r="AD6" s="38">
        <v>5</v>
      </c>
      <c r="AE6" s="35">
        <f>AD6/AB6</f>
        <v>1</v>
      </c>
      <c r="AF6" s="40">
        <v>5</v>
      </c>
      <c r="AG6" s="31">
        <f t="shared" si="5"/>
        <v>1</v>
      </c>
      <c r="AH6" s="38">
        <v>3</v>
      </c>
      <c r="AI6" s="38">
        <v>3</v>
      </c>
      <c r="AJ6" s="38">
        <v>3</v>
      </c>
      <c r="AK6" s="35">
        <f>AJ6/AH6</f>
        <v>1</v>
      </c>
      <c r="AL6" s="40">
        <v>3</v>
      </c>
      <c r="AM6" s="31">
        <f t="shared" si="6"/>
        <v>1</v>
      </c>
      <c r="AN6" s="36">
        <v>65</v>
      </c>
      <c r="AO6" s="36">
        <v>65</v>
      </c>
      <c r="AP6" s="36">
        <v>65</v>
      </c>
      <c r="AQ6" s="37">
        <v>100</v>
      </c>
      <c r="AR6" s="40">
        <v>64</v>
      </c>
      <c r="AS6" s="31">
        <f t="shared" si="7"/>
        <v>1.015625</v>
      </c>
      <c r="AT6" s="38">
        <v>20</v>
      </c>
      <c r="AU6" s="38">
        <v>18</v>
      </c>
      <c r="AV6" s="38">
        <v>18</v>
      </c>
      <c r="AW6" s="35">
        <v>0.9</v>
      </c>
      <c r="AX6" s="40">
        <v>0</v>
      </c>
      <c r="AY6" s="31" t="e">
        <f t="shared" si="9"/>
        <v>#DIV/0!</v>
      </c>
      <c r="AZ6" s="39">
        <v>62</v>
      </c>
      <c r="BA6" s="39">
        <v>62</v>
      </c>
      <c r="BB6" s="39">
        <v>62</v>
      </c>
      <c r="BC6" s="35">
        <f>BB6/AZ6</f>
        <v>1</v>
      </c>
      <c r="BD6" s="40">
        <v>62</v>
      </c>
      <c r="BE6" s="31">
        <f t="shared" si="10"/>
        <v>1</v>
      </c>
      <c r="BF6" s="38">
        <v>5</v>
      </c>
      <c r="BG6" s="38">
        <v>6</v>
      </c>
      <c r="BH6" s="38">
        <v>6</v>
      </c>
      <c r="BI6" s="35">
        <f>BH6/BF6</f>
        <v>1.2</v>
      </c>
      <c r="BJ6" s="40">
        <v>0</v>
      </c>
      <c r="BK6" s="31" t="e">
        <f t="shared" si="11"/>
        <v>#DIV/0!</v>
      </c>
      <c r="BL6" s="49">
        <f>D6+J6+P6+V6+AB6+AH6+AN6+AT6+AZ6+BF6</f>
        <v>188</v>
      </c>
      <c r="BM6" s="42">
        <f aca="true" t="shared" si="15" ref="BM6:BM23">E6+K6+Q6+W6+AC6+AI6+AO6+AU6+BA6+BG6</f>
        <v>187</v>
      </c>
      <c r="BN6" s="42">
        <f aca="true" t="shared" si="16" ref="BN6:BN22">F6+L6+R6+X6+AD6+AJ6+AP6+AV6+BB6+BH6</f>
        <v>187</v>
      </c>
      <c r="BO6" s="43">
        <f t="shared" si="12"/>
        <v>0.9946808510638298</v>
      </c>
      <c r="BP6" s="42">
        <f t="shared" si="13"/>
        <v>162</v>
      </c>
      <c r="BQ6" s="43">
        <f t="shared" si="14"/>
        <v>1.154320987654321</v>
      </c>
      <c r="BS6" s="9"/>
    </row>
    <row r="7" spans="1:69" s="50" customFormat="1" ht="49.5" customHeight="1">
      <c r="A7" s="45" t="s">
        <v>30</v>
      </c>
      <c r="B7" s="46" t="s">
        <v>31</v>
      </c>
      <c r="C7" s="51" t="s">
        <v>32</v>
      </c>
      <c r="D7" s="52">
        <v>8</v>
      </c>
      <c r="E7" s="52">
        <v>7</v>
      </c>
      <c r="F7" s="52">
        <v>7</v>
      </c>
      <c r="G7" s="53">
        <v>0.88</v>
      </c>
      <c r="H7" s="40">
        <v>8</v>
      </c>
      <c r="I7" s="31">
        <f t="shared" si="0"/>
        <v>0.875</v>
      </c>
      <c r="J7" s="38">
        <v>5</v>
      </c>
      <c r="K7" s="38">
        <v>5</v>
      </c>
      <c r="L7" s="38">
        <v>5</v>
      </c>
      <c r="M7" s="35">
        <f>L7/J7</f>
        <v>1</v>
      </c>
      <c r="N7" s="40">
        <v>5</v>
      </c>
      <c r="O7" s="31">
        <f t="shared" si="2"/>
        <v>1</v>
      </c>
      <c r="P7" s="38">
        <v>8</v>
      </c>
      <c r="Q7" s="38">
        <v>2</v>
      </c>
      <c r="R7" s="38">
        <v>8</v>
      </c>
      <c r="S7" s="35">
        <v>1</v>
      </c>
      <c r="T7" s="40">
        <v>8</v>
      </c>
      <c r="U7" s="31">
        <f t="shared" si="3"/>
        <v>0.25</v>
      </c>
      <c r="V7" s="38">
        <v>7</v>
      </c>
      <c r="W7" s="38">
        <v>7</v>
      </c>
      <c r="X7" s="38">
        <v>7</v>
      </c>
      <c r="Y7" s="35">
        <f>X7/V7</f>
        <v>1</v>
      </c>
      <c r="Z7" s="40">
        <v>7</v>
      </c>
      <c r="AA7" s="31">
        <f t="shared" si="4"/>
        <v>1</v>
      </c>
      <c r="AB7" s="38">
        <v>5</v>
      </c>
      <c r="AC7" s="38">
        <v>5</v>
      </c>
      <c r="AD7" s="38">
        <v>5</v>
      </c>
      <c r="AE7" s="35">
        <f>AD7/AB7</f>
        <v>1</v>
      </c>
      <c r="AF7" s="40">
        <v>5</v>
      </c>
      <c r="AG7" s="31">
        <f t="shared" si="5"/>
        <v>1</v>
      </c>
      <c r="AH7" s="38">
        <v>3</v>
      </c>
      <c r="AI7" s="38">
        <v>3</v>
      </c>
      <c r="AJ7" s="38">
        <v>3</v>
      </c>
      <c r="AK7" s="35">
        <f>AJ7/AH7</f>
        <v>1</v>
      </c>
      <c r="AL7" s="40">
        <v>3</v>
      </c>
      <c r="AM7" s="31">
        <f t="shared" si="6"/>
        <v>1</v>
      </c>
      <c r="AN7" s="36">
        <v>65</v>
      </c>
      <c r="AO7" s="36">
        <v>65</v>
      </c>
      <c r="AP7" s="36">
        <v>65</v>
      </c>
      <c r="AQ7" s="37">
        <v>100</v>
      </c>
      <c r="AR7" s="40">
        <v>64</v>
      </c>
      <c r="AS7" s="31">
        <f t="shared" si="7"/>
        <v>1.015625</v>
      </c>
      <c r="AT7" s="38">
        <v>20</v>
      </c>
      <c r="AU7" s="38">
        <v>18</v>
      </c>
      <c r="AV7" s="38">
        <v>18</v>
      </c>
      <c r="AW7" s="35">
        <v>0.9</v>
      </c>
      <c r="AX7" s="40">
        <v>0</v>
      </c>
      <c r="AY7" s="31" t="e">
        <f t="shared" si="9"/>
        <v>#DIV/0!</v>
      </c>
      <c r="AZ7" s="39">
        <v>62</v>
      </c>
      <c r="BA7" s="39">
        <v>62</v>
      </c>
      <c r="BB7" s="39">
        <v>62</v>
      </c>
      <c r="BC7" s="35">
        <f>BB7/AZ7</f>
        <v>1</v>
      </c>
      <c r="BD7" s="40">
        <v>62</v>
      </c>
      <c r="BE7" s="31">
        <f aca="true" t="shared" si="17" ref="BE7">BA7/BD7</f>
        <v>1</v>
      </c>
      <c r="BF7" s="38">
        <v>5</v>
      </c>
      <c r="BG7" s="38">
        <v>6</v>
      </c>
      <c r="BH7" s="38">
        <v>6</v>
      </c>
      <c r="BI7" s="35">
        <f>BH7/BF7</f>
        <v>1.2</v>
      </c>
      <c r="BJ7" s="40">
        <v>0</v>
      </c>
      <c r="BK7" s="31" t="e">
        <f t="shared" si="11"/>
        <v>#DIV/0!</v>
      </c>
      <c r="BL7" s="49">
        <f>D7+J7+P7+V7+AB7+AH7+AN7+AT7+AZ7+BF7</f>
        <v>188</v>
      </c>
      <c r="BM7" s="42">
        <f t="shared" si="15"/>
        <v>180</v>
      </c>
      <c r="BN7" s="42">
        <f>F7+L7+R7+X7+AD7+AJ7+AP7+AV7+BB7+BH7</f>
        <v>186</v>
      </c>
      <c r="BO7" s="43">
        <f t="shared" si="12"/>
        <v>0.9893617021276596</v>
      </c>
      <c r="BP7" s="42">
        <f t="shared" si="13"/>
        <v>162</v>
      </c>
      <c r="BQ7" s="43">
        <f t="shared" si="14"/>
        <v>1.1111111111111112</v>
      </c>
    </row>
    <row r="8" spans="1:69" s="1" customFormat="1" ht="52.5" customHeight="1">
      <c r="A8" s="54">
        <v>9</v>
      </c>
      <c r="B8" s="55" t="s">
        <v>33</v>
      </c>
      <c r="C8" s="56" t="s">
        <v>28</v>
      </c>
      <c r="D8" s="57">
        <v>274752</v>
      </c>
      <c r="E8" s="57">
        <v>277579</v>
      </c>
      <c r="F8" s="57">
        <v>277579</v>
      </c>
      <c r="G8" s="58">
        <f>F8/D8</f>
        <v>1.010289279058933</v>
      </c>
      <c r="H8" s="59">
        <v>289718</v>
      </c>
      <c r="I8" s="60">
        <f>E8/H8</f>
        <v>0.9581006357906654</v>
      </c>
      <c r="J8" s="61">
        <v>299699</v>
      </c>
      <c r="K8" s="61">
        <v>300762</v>
      </c>
      <c r="L8" s="61">
        <v>300762</v>
      </c>
      <c r="M8" s="60">
        <f>L8/J8</f>
        <v>1.0035468920483552</v>
      </c>
      <c r="N8" s="59">
        <v>292093</v>
      </c>
      <c r="O8" s="60">
        <f>K8/N8</f>
        <v>1.0296789036368554</v>
      </c>
      <c r="P8" s="61">
        <v>415847</v>
      </c>
      <c r="Q8" s="61">
        <v>413242</v>
      </c>
      <c r="R8" s="61">
        <v>413242</v>
      </c>
      <c r="S8" s="60">
        <f aca="true" t="shared" si="18" ref="S8:S10">R8/P8</f>
        <v>0.9937356768234471</v>
      </c>
      <c r="T8" s="59">
        <v>424293</v>
      </c>
      <c r="U8" s="60">
        <f>Q8/T8</f>
        <v>0.9739543193029345</v>
      </c>
      <c r="V8" s="61">
        <v>154818</v>
      </c>
      <c r="W8" s="61">
        <v>154011</v>
      </c>
      <c r="X8" s="61">
        <v>154011</v>
      </c>
      <c r="Y8" s="60">
        <f aca="true" t="shared" si="19" ref="Y8:Y10">X8/V8</f>
        <v>0.9947874278184707</v>
      </c>
      <c r="Z8" s="59">
        <v>153089</v>
      </c>
      <c r="AA8" s="60">
        <f>W8/Z8</f>
        <v>1.006022640424851</v>
      </c>
      <c r="AB8" s="61">
        <v>174666</v>
      </c>
      <c r="AC8" s="61">
        <v>175176</v>
      </c>
      <c r="AD8" s="61">
        <v>175176</v>
      </c>
      <c r="AE8" s="60">
        <f aca="true" t="shared" si="20" ref="AE8:AE10">AD8/AB8</f>
        <v>1.0029198584727423</v>
      </c>
      <c r="AF8" s="59">
        <v>174164</v>
      </c>
      <c r="AG8" s="60">
        <f>AC8/AF8</f>
        <v>1.0058106152821478</v>
      </c>
      <c r="AH8" s="61">
        <v>144025</v>
      </c>
      <c r="AI8" s="61">
        <v>144026</v>
      </c>
      <c r="AJ8" s="61">
        <v>144026</v>
      </c>
      <c r="AK8" s="60">
        <f aca="true" t="shared" si="21" ref="AK8:AK10">AJ8/AH8</f>
        <v>1.000006943239021</v>
      </c>
      <c r="AL8" s="59">
        <v>143562</v>
      </c>
      <c r="AM8" s="60">
        <f>AI8/AL8</f>
        <v>1.00323205305025</v>
      </c>
      <c r="AN8" s="62">
        <v>2918490</v>
      </c>
      <c r="AO8" s="62">
        <v>2929650</v>
      </c>
      <c r="AP8" s="62">
        <v>2929650</v>
      </c>
      <c r="AQ8" s="63">
        <f>AP8/AN8</f>
        <v>1.0038238952334941</v>
      </c>
      <c r="AR8" s="59">
        <v>2910879</v>
      </c>
      <c r="AS8" s="60">
        <f>AO8/AR8</f>
        <v>1.0064485675976225</v>
      </c>
      <c r="AT8" s="61">
        <v>767600</v>
      </c>
      <c r="AU8" s="61">
        <v>784983</v>
      </c>
      <c r="AV8" s="61">
        <v>784983</v>
      </c>
      <c r="AW8" s="60">
        <f>AV8/AT8</f>
        <v>1.0226459093277749</v>
      </c>
      <c r="AX8" s="59">
        <v>777296</v>
      </c>
      <c r="AY8" s="60">
        <f>AU8/AX8</f>
        <v>1.0098894114983223</v>
      </c>
      <c r="AZ8" s="64">
        <v>1854000</v>
      </c>
      <c r="BA8" s="64">
        <v>1860429</v>
      </c>
      <c r="BB8" s="64">
        <v>1860429</v>
      </c>
      <c r="BC8" s="65">
        <f>BB8/AZ8</f>
        <v>1.003467637540453</v>
      </c>
      <c r="BD8" s="59">
        <v>1876891</v>
      </c>
      <c r="BE8" s="60">
        <f>BA8/BD8</f>
        <v>0.991229112399175</v>
      </c>
      <c r="BF8" s="61">
        <v>322690</v>
      </c>
      <c r="BG8" s="61">
        <v>326274</v>
      </c>
      <c r="BH8" s="61">
        <v>326274</v>
      </c>
      <c r="BI8" s="60">
        <f aca="true" t="shared" si="22" ref="BI8:BI10">BH8/BF8</f>
        <v>1.0111066348507856</v>
      </c>
      <c r="BJ8" s="59">
        <v>327197</v>
      </c>
      <c r="BK8" s="60">
        <f>BG8/BJ8</f>
        <v>0.9971790694902459</v>
      </c>
      <c r="BL8" s="49">
        <f aca="true" t="shared" si="23" ref="BL8:BL10">D8+J8+P8+V8+AB8+AH8+AN8+AT8+AZ8+BF8</f>
        <v>7326587</v>
      </c>
      <c r="BM8" s="42">
        <f t="shared" si="15"/>
        <v>7366132</v>
      </c>
      <c r="BN8" s="42">
        <f aca="true" t="shared" si="24" ref="BN8:BN10">F8+L8+R8+X8+AD8+AJ8+AP8+AV8+BB8+BH8</f>
        <v>7366132</v>
      </c>
      <c r="BO8" s="43">
        <f t="shared" si="12"/>
        <v>1.0053974654228497</v>
      </c>
      <c r="BP8" s="42">
        <f t="shared" si="13"/>
        <v>7369182</v>
      </c>
      <c r="BQ8" s="43">
        <f t="shared" si="14"/>
        <v>0.9995861141711523</v>
      </c>
    </row>
    <row r="9" spans="1:69" s="1" customFormat="1" ht="66" customHeight="1">
      <c r="A9" s="66">
        <v>10</v>
      </c>
      <c r="B9" s="67" t="s">
        <v>34</v>
      </c>
      <c r="C9" s="27" t="s">
        <v>28</v>
      </c>
      <c r="D9" s="68">
        <v>4379</v>
      </c>
      <c r="E9" s="68">
        <v>1711</v>
      </c>
      <c r="F9" s="68">
        <v>2827</v>
      </c>
      <c r="G9" s="65">
        <f>F9/D9</f>
        <v>0.6455811829184745</v>
      </c>
      <c r="H9" s="59">
        <v>1062</v>
      </c>
      <c r="I9" s="60">
        <f>E9/H9</f>
        <v>1.6111111111111112</v>
      </c>
      <c r="J9" s="61">
        <v>4350</v>
      </c>
      <c r="K9" s="61">
        <v>1908</v>
      </c>
      <c r="L9" s="61">
        <v>5413</v>
      </c>
      <c r="M9" s="60">
        <f>L9/J9</f>
        <v>1.244367816091954</v>
      </c>
      <c r="N9" s="59">
        <v>1253</v>
      </c>
      <c r="O9" s="60">
        <f>K9/N9</f>
        <v>1.5227454110135674</v>
      </c>
      <c r="P9" s="61">
        <v>4500</v>
      </c>
      <c r="Q9" s="61">
        <v>1614</v>
      </c>
      <c r="R9" s="61">
        <v>6336</v>
      </c>
      <c r="S9" s="60">
        <f t="shared" si="18"/>
        <v>1.408</v>
      </c>
      <c r="T9" s="59">
        <v>3437</v>
      </c>
      <c r="U9" s="60">
        <f>Q9/T9</f>
        <v>0.4695955775385511</v>
      </c>
      <c r="V9" s="61">
        <v>1000</v>
      </c>
      <c r="W9" s="61">
        <v>312</v>
      </c>
      <c r="X9" s="61">
        <v>1106</v>
      </c>
      <c r="Y9" s="60">
        <f t="shared" si="19"/>
        <v>1.106</v>
      </c>
      <c r="Z9" s="59">
        <v>255</v>
      </c>
      <c r="AA9" s="60">
        <f>W9/Z9</f>
        <v>1.223529411764706</v>
      </c>
      <c r="AB9" s="61">
        <v>2000</v>
      </c>
      <c r="AC9" s="61">
        <v>782</v>
      </c>
      <c r="AD9" s="61">
        <v>2510</v>
      </c>
      <c r="AE9" s="60">
        <f t="shared" si="20"/>
        <v>1.255</v>
      </c>
      <c r="AF9" s="59">
        <v>1151</v>
      </c>
      <c r="AG9" s="60">
        <f>AC9/AF9</f>
        <v>0.6794092093831451</v>
      </c>
      <c r="AH9" s="61">
        <v>2900</v>
      </c>
      <c r="AI9" s="61">
        <v>406</v>
      </c>
      <c r="AJ9" s="61">
        <v>840</v>
      </c>
      <c r="AK9" s="60">
        <f t="shared" si="21"/>
        <v>0.2896551724137931</v>
      </c>
      <c r="AL9" s="59">
        <v>315</v>
      </c>
      <c r="AM9" s="60">
        <f>AI9/AL9</f>
        <v>1.288888888888889</v>
      </c>
      <c r="AN9" s="62">
        <v>69673</v>
      </c>
      <c r="AO9" s="62">
        <v>18133</v>
      </c>
      <c r="AP9" s="62">
        <v>62195</v>
      </c>
      <c r="AQ9" s="63">
        <f>AP9/AN9</f>
        <v>0.8926700443500352</v>
      </c>
      <c r="AR9" s="59">
        <v>27995</v>
      </c>
      <c r="AS9" s="60">
        <f>AO9/AR9</f>
        <v>0.6477228076442222</v>
      </c>
      <c r="AT9" s="61">
        <v>14600</v>
      </c>
      <c r="AU9" s="61">
        <v>3478</v>
      </c>
      <c r="AV9" s="61">
        <v>19170</v>
      </c>
      <c r="AW9" s="60">
        <f>AV9/AT9</f>
        <v>1.313013698630137</v>
      </c>
      <c r="AX9" s="59">
        <v>3109</v>
      </c>
      <c r="AY9" s="60">
        <f>AU9/AX9</f>
        <v>1.1186876809263429</v>
      </c>
      <c r="AZ9" s="64">
        <v>16000</v>
      </c>
      <c r="BA9" s="64">
        <v>4444</v>
      </c>
      <c r="BB9" s="64">
        <v>16356</v>
      </c>
      <c r="BC9" s="65">
        <f>BB9/AZ9</f>
        <v>1.02225</v>
      </c>
      <c r="BD9" s="59">
        <v>3385</v>
      </c>
      <c r="BE9" s="60">
        <f>BA9/BD9</f>
        <v>1.312850812407681</v>
      </c>
      <c r="BF9" s="61">
        <v>10230</v>
      </c>
      <c r="BG9" s="61">
        <v>1944</v>
      </c>
      <c r="BH9" s="61">
        <v>7463</v>
      </c>
      <c r="BI9" s="60">
        <f t="shared" si="22"/>
        <v>0.7295210166177908</v>
      </c>
      <c r="BJ9" s="59">
        <v>1541</v>
      </c>
      <c r="BK9" s="60">
        <f>BG9/BJ9</f>
        <v>1.2615184944841011</v>
      </c>
      <c r="BL9" s="49">
        <f t="shared" si="23"/>
        <v>129632</v>
      </c>
      <c r="BM9" s="42">
        <f t="shared" si="15"/>
        <v>34732</v>
      </c>
      <c r="BN9" s="42">
        <f t="shared" si="24"/>
        <v>124216</v>
      </c>
      <c r="BO9" s="43">
        <f t="shared" si="12"/>
        <v>0.9582201925450506</v>
      </c>
      <c r="BP9" s="42">
        <f t="shared" si="13"/>
        <v>43503</v>
      </c>
      <c r="BQ9" s="43">
        <f t="shared" si="14"/>
        <v>0.7983817208008643</v>
      </c>
    </row>
    <row r="10" spans="1:69" s="1" customFormat="1" ht="30" customHeight="1">
      <c r="A10" s="69" t="s">
        <v>35</v>
      </c>
      <c r="B10" s="70" t="s">
        <v>36</v>
      </c>
      <c r="C10" s="27" t="s">
        <v>28</v>
      </c>
      <c r="D10" s="68">
        <v>0</v>
      </c>
      <c r="E10" s="68">
        <v>232</v>
      </c>
      <c r="F10" s="68">
        <v>232</v>
      </c>
      <c r="G10" s="65">
        <v>0</v>
      </c>
      <c r="H10" s="59">
        <v>469</v>
      </c>
      <c r="I10" s="60">
        <f>E10/H10</f>
        <v>0.4946695095948827</v>
      </c>
      <c r="J10" s="61">
        <v>1305</v>
      </c>
      <c r="K10" s="61">
        <v>483</v>
      </c>
      <c r="L10" s="61">
        <v>1697</v>
      </c>
      <c r="M10" s="60">
        <f>L10/J10</f>
        <v>1.300383141762452</v>
      </c>
      <c r="N10" s="59">
        <v>469</v>
      </c>
      <c r="O10" s="60">
        <f>K10/N10</f>
        <v>1.0298507462686568</v>
      </c>
      <c r="P10" s="61">
        <v>2200</v>
      </c>
      <c r="Q10" s="61">
        <v>620</v>
      </c>
      <c r="R10" s="61">
        <v>2057</v>
      </c>
      <c r="S10" s="60">
        <f t="shared" si="18"/>
        <v>0.935</v>
      </c>
      <c r="T10" s="59">
        <v>1333</v>
      </c>
      <c r="U10" s="60">
        <f>Q10/T10</f>
        <v>0.46511627906976744</v>
      </c>
      <c r="V10" s="61">
        <v>300</v>
      </c>
      <c r="W10" s="61">
        <v>95</v>
      </c>
      <c r="X10" s="61">
        <v>390</v>
      </c>
      <c r="Y10" s="60">
        <f t="shared" si="19"/>
        <v>1.3</v>
      </c>
      <c r="Z10" s="59">
        <v>64</v>
      </c>
      <c r="AA10" s="60">
        <f>W10/Z10</f>
        <v>1.484375</v>
      </c>
      <c r="AB10" s="61">
        <v>600</v>
      </c>
      <c r="AC10" s="61">
        <v>296</v>
      </c>
      <c r="AD10" s="61">
        <v>702</v>
      </c>
      <c r="AE10" s="60">
        <f t="shared" si="20"/>
        <v>1.17</v>
      </c>
      <c r="AF10" s="59">
        <v>266</v>
      </c>
      <c r="AG10" s="60">
        <f>AC10/AF10</f>
        <v>1.112781954887218</v>
      </c>
      <c r="AH10" s="61">
        <v>400</v>
      </c>
      <c r="AI10" s="61">
        <v>29</v>
      </c>
      <c r="AJ10" s="61">
        <v>92</v>
      </c>
      <c r="AK10" s="60">
        <f t="shared" si="21"/>
        <v>0.23</v>
      </c>
      <c r="AL10" s="59">
        <v>51</v>
      </c>
      <c r="AM10" s="60">
        <f>AI10/AL10</f>
        <v>0.5686274509803921</v>
      </c>
      <c r="AN10" s="62">
        <v>28000</v>
      </c>
      <c r="AO10" s="62">
        <v>6972</v>
      </c>
      <c r="AP10" s="62">
        <v>31206</v>
      </c>
      <c r="AQ10" s="63">
        <f>AP10/AN10</f>
        <v>1.1145</v>
      </c>
      <c r="AR10" s="60"/>
      <c r="AS10" s="60"/>
      <c r="AT10" s="61">
        <v>4380</v>
      </c>
      <c r="AU10" s="61">
        <v>1550</v>
      </c>
      <c r="AV10" s="61">
        <v>6201</v>
      </c>
      <c r="AW10" s="60">
        <f>AV10/AT10</f>
        <v>1.4157534246575343</v>
      </c>
      <c r="AX10" s="59">
        <v>882</v>
      </c>
      <c r="AY10" s="60">
        <f>AU10/AX10</f>
        <v>1.7573696145124718</v>
      </c>
      <c r="AZ10" s="64">
        <v>7300</v>
      </c>
      <c r="BA10" s="64"/>
      <c r="BB10" s="64"/>
      <c r="BC10" s="64"/>
      <c r="BD10" s="60"/>
      <c r="BE10" s="60"/>
      <c r="BF10" s="61">
        <v>1680</v>
      </c>
      <c r="BG10" s="61">
        <v>464</v>
      </c>
      <c r="BH10" s="61">
        <v>1250</v>
      </c>
      <c r="BI10" s="60">
        <f t="shared" si="22"/>
        <v>0.7440476190476191</v>
      </c>
      <c r="BJ10" s="59">
        <v>338</v>
      </c>
      <c r="BK10" s="60">
        <f>BG10/BJ10</f>
        <v>1.3727810650887573</v>
      </c>
      <c r="BL10" s="49">
        <f t="shared" si="23"/>
        <v>46165</v>
      </c>
      <c r="BM10" s="42">
        <f t="shared" si="15"/>
        <v>10741</v>
      </c>
      <c r="BN10" s="42">
        <f t="shared" si="24"/>
        <v>43827</v>
      </c>
      <c r="BO10" s="43">
        <f t="shared" si="12"/>
        <v>0.9493555724033359</v>
      </c>
      <c r="BP10" s="42">
        <f t="shared" si="13"/>
        <v>3872</v>
      </c>
      <c r="BQ10" s="43">
        <f t="shared" si="14"/>
        <v>2.7740185950413223</v>
      </c>
    </row>
    <row r="11" spans="1:69" s="1" customFormat="1" ht="51" customHeight="1">
      <c r="A11" s="71">
        <v>11</v>
      </c>
      <c r="B11" s="26" t="s">
        <v>37</v>
      </c>
      <c r="C11" s="27" t="s">
        <v>38</v>
      </c>
      <c r="D11" s="47">
        <v>25028</v>
      </c>
      <c r="E11" s="47">
        <v>2642</v>
      </c>
      <c r="F11" s="47">
        <v>20924</v>
      </c>
      <c r="G11" s="48">
        <v>0.84</v>
      </c>
      <c r="H11" s="40">
        <v>2750</v>
      </c>
      <c r="I11" s="31">
        <f t="shared" si="0"/>
        <v>0.9607272727272728</v>
      </c>
      <c r="J11" s="38">
        <v>19200</v>
      </c>
      <c r="K11" s="38">
        <v>2397</v>
      </c>
      <c r="L11" s="38">
        <v>17345</v>
      </c>
      <c r="M11" s="35">
        <f t="shared" si="1"/>
        <v>0.9033854166666667</v>
      </c>
      <c r="N11" s="40">
        <v>2328</v>
      </c>
      <c r="O11" s="31">
        <f t="shared" si="2"/>
        <v>1.0296391752577319</v>
      </c>
      <c r="P11" s="38">
        <v>17990</v>
      </c>
      <c r="Q11" s="38">
        <v>3156</v>
      </c>
      <c r="R11" s="72">
        <v>13737</v>
      </c>
      <c r="S11" s="35">
        <v>0.77</v>
      </c>
      <c r="T11" s="40">
        <v>3039</v>
      </c>
      <c r="U11" s="31">
        <f t="shared" si="3"/>
        <v>1.0384995064165845</v>
      </c>
      <c r="V11" s="38">
        <v>12200</v>
      </c>
      <c r="W11" s="38">
        <v>1421</v>
      </c>
      <c r="X11" s="38">
        <v>11165</v>
      </c>
      <c r="Y11" s="35">
        <f>X11/V11</f>
        <v>0.9151639344262295</v>
      </c>
      <c r="Z11" s="40">
        <v>1420</v>
      </c>
      <c r="AA11" s="31">
        <f t="shared" si="4"/>
        <v>1.0007042253521128</v>
      </c>
      <c r="AB11" s="38">
        <v>17550</v>
      </c>
      <c r="AC11" s="38">
        <v>2142</v>
      </c>
      <c r="AD11" s="38">
        <v>15962</v>
      </c>
      <c r="AE11" s="35">
        <v>0.91</v>
      </c>
      <c r="AF11" s="40">
        <v>2423</v>
      </c>
      <c r="AG11" s="31">
        <f t="shared" si="5"/>
        <v>0.8840280643829963</v>
      </c>
      <c r="AH11" s="38">
        <v>7970</v>
      </c>
      <c r="AI11" s="38">
        <v>1034</v>
      </c>
      <c r="AJ11" s="38">
        <v>7291</v>
      </c>
      <c r="AK11" s="35">
        <v>0.915</v>
      </c>
      <c r="AL11" s="40">
        <v>1100</v>
      </c>
      <c r="AM11" s="31">
        <f t="shared" si="6"/>
        <v>0.94</v>
      </c>
      <c r="AN11" s="73">
        <v>249335</v>
      </c>
      <c r="AO11" s="73">
        <v>37666</v>
      </c>
      <c r="AP11" s="73">
        <v>220353</v>
      </c>
      <c r="AQ11" s="73">
        <v>88</v>
      </c>
      <c r="AR11" s="40">
        <v>29699</v>
      </c>
      <c r="AS11" s="31">
        <f t="shared" si="7"/>
        <v>1.268258190511465</v>
      </c>
      <c r="AT11" s="38">
        <v>53410</v>
      </c>
      <c r="AU11" s="38">
        <v>7872</v>
      </c>
      <c r="AV11" s="38">
        <v>48868</v>
      </c>
      <c r="AW11" s="35">
        <f t="shared" si="8"/>
        <v>0.9149597453660363</v>
      </c>
      <c r="AX11" s="40">
        <v>7172</v>
      </c>
      <c r="AY11" s="31">
        <f t="shared" si="9"/>
        <v>1.0976017847183492</v>
      </c>
      <c r="AZ11" s="39">
        <v>195000</v>
      </c>
      <c r="BA11" s="39">
        <v>30333</v>
      </c>
      <c r="BB11" s="39">
        <v>179475</v>
      </c>
      <c r="BC11" s="35">
        <f aca="true" t="shared" si="25" ref="BC11:BC23">BB11/AZ11</f>
        <v>0.9203846153846154</v>
      </c>
      <c r="BD11" s="74"/>
      <c r="BE11" s="31" t="e">
        <f t="shared" si="10"/>
        <v>#DIV/0!</v>
      </c>
      <c r="BF11" s="38">
        <v>20500</v>
      </c>
      <c r="BG11" s="38">
        <v>2391</v>
      </c>
      <c r="BH11" s="38">
        <v>17015</v>
      </c>
      <c r="BI11" s="35">
        <f>BH11/BF11</f>
        <v>0.83</v>
      </c>
      <c r="BJ11" s="40">
        <v>2271</v>
      </c>
      <c r="BK11" s="31">
        <f t="shared" si="11"/>
        <v>1.0528401585204756</v>
      </c>
      <c r="BL11" s="49">
        <f aca="true" t="shared" si="26" ref="BL11:BL17">D11+J11+P11+V11+AB11+AH11+AN11+AT11+AZ11+BF11</f>
        <v>618183</v>
      </c>
      <c r="BM11" s="42">
        <f t="shared" si="15"/>
        <v>91054</v>
      </c>
      <c r="BN11" s="49">
        <f t="shared" si="16"/>
        <v>552135</v>
      </c>
      <c r="BO11" s="43">
        <f t="shared" si="12"/>
        <v>0.8931578513158724</v>
      </c>
      <c r="BP11" s="42">
        <f t="shared" si="13"/>
        <v>52202</v>
      </c>
      <c r="BQ11" s="43">
        <f t="shared" si="14"/>
        <v>1.7442626719282786</v>
      </c>
    </row>
    <row r="12" spans="1:69" s="1" customFormat="1" ht="39.75" customHeight="1">
      <c r="A12" s="71">
        <v>12</v>
      </c>
      <c r="B12" s="26" t="s">
        <v>39</v>
      </c>
      <c r="C12" s="27" t="s">
        <v>28</v>
      </c>
      <c r="D12" s="47">
        <v>152359</v>
      </c>
      <c r="E12" s="47">
        <v>34000</v>
      </c>
      <c r="F12" s="47">
        <v>113326</v>
      </c>
      <c r="G12" s="48">
        <v>0.74</v>
      </c>
      <c r="H12" s="40">
        <v>34241</v>
      </c>
      <c r="I12" s="31">
        <f t="shared" si="0"/>
        <v>0.9929616541572968</v>
      </c>
      <c r="J12" s="38">
        <v>131000</v>
      </c>
      <c r="K12" s="38">
        <v>29038</v>
      </c>
      <c r="L12" s="38">
        <v>104505</v>
      </c>
      <c r="M12" s="35">
        <f t="shared" si="1"/>
        <v>0.7977480916030535</v>
      </c>
      <c r="N12" s="40">
        <v>28624</v>
      </c>
      <c r="O12" s="31">
        <f t="shared" si="2"/>
        <v>1.0144633873672442</v>
      </c>
      <c r="P12" s="38">
        <v>195240</v>
      </c>
      <c r="Q12" s="38">
        <v>58281</v>
      </c>
      <c r="R12" s="72">
        <v>151759</v>
      </c>
      <c r="S12" s="35">
        <v>0.78</v>
      </c>
      <c r="T12" s="40">
        <v>42291</v>
      </c>
      <c r="U12" s="31">
        <f t="shared" si="3"/>
        <v>1.378094630063134</v>
      </c>
      <c r="V12" s="38">
        <v>94115</v>
      </c>
      <c r="W12" s="38">
        <v>20494</v>
      </c>
      <c r="X12" s="38">
        <v>69886</v>
      </c>
      <c r="Y12" s="35">
        <f>X12/V12</f>
        <v>0.7425596344897201</v>
      </c>
      <c r="Z12" s="40">
        <v>19545</v>
      </c>
      <c r="AA12" s="31">
        <f t="shared" si="4"/>
        <v>1.0485546175492453</v>
      </c>
      <c r="AB12" s="38">
        <v>130155</v>
      </c>
      <c r="AC12" s="38">
        <v>29102</v>
      </c>
      <c r="AD12" s="38">
        <v>101566</v>
      </c>
      <c r="AE12" s="35">
        <f>AD12/AB12</f>
        <v>0.7803465099304675</v>
      </c>
      <c r="AF12" s="40">
        <v>28846</v>
      </c>
      <c r="AG12" s="31">
        <f t="shared" si="5"/>
        <v>1.0088747139984746</v>
      </c>
      <c r="AH12" s="38">
        <v>57000</v>
      </c>
      <c r="AI12" s="38">
        <v>11716</v>
      </c>
      <c r="AJ12" s="38">
        <v>43279</v>
      </c>
      <c r="AK12" s="35">
        <f>AJ12/AH12</f>
        <v>0.759280701754386</v>
      </c>
      <c r="AL12" s="40">
        <v>11500</v>
      </c>
      <c r="AM12" s="31">
        <f t="shared" si="6"/>
        <v>1.0187826086956522</v>
      </c>
      <c r="AN12" s="73">
        <v>1529156</v>
      </c>
      <c r="AO12" s="73">
        <v>320404</v>
      </c>
      <c r="AP12" s="73">
        <v>1149625</v>
      </c>
      <c r="AQ12" s="73">
        <v>75</v>
      </c>
      <c r="AR12" s="40">
        <v>300423</v>
      </c>
      <c r="AS12" s="31">
        <f t="shared" si="7"/>
        <v>1.0665095548609793</v>
      </c>
      <c r="AT12" s="38">
        <v>386500</v>
      </c>
      <c r="AU12" s="38">
        <v>88083</v>
      </c>
      <c r="AV12" s="38">
        <v>292731</v>
      </c>
      <c r="AW12" s="35">
        <f t="shared" si="8"/>
        <v>0.7573893919793014</v>
      </c>
      <c r="AX12" s="40">
        <v>93288</v>
      </c>
      <c r="AY12" s="31">
        <f t="shared" si="9"/>
        <v>0.9442050424491896</v>
      </c>
      <c r="AZ12" s="39">
        <v>1634200</v>
      </c>
      <c r="BA12" s="39">
        <v>390081</v>
      </c>
      <c r="BB12" s="39">
        <v>1345303</v>
      </c>
      <c r="BC12" s="35">
        <f t="shared" si="25"/>
        <v>0.8232180883612777</v>
      </c>
      <c r="BD12" s="74"/>
      <c r="BE12" s="31" t="e">
        <f t="shared" si="10"/>
        <v>#DIV/0!</v>
      </c>
      <c r="BF12" s="38">
        <v>130000</v>
      </c>
      <c r="BG12" s="38">
        <v>30700</v>
      </c>
      <c r="BH12" s="72">
        <v>101800</v>
      </c>
      <c r="BI12" s="35">
        <v>0.79</v>
      </c>
      <c r="BJ12" s="40">
        <v>30685</v>
      </c>
      <c r="BK12" s="31">
        <f t="shared" si="11"/>
        <v>1.0004888381945576</v>
      </c>
      <c r="BL12" s="49">
        <f t="shared" si="26"/>
        <v>4439725</v>
      </c>
      <c r="BM12" s="42">
        <f t="shared" si="15"/>
        <v>1011899</v>
      </c>
      <c r="BN12" s="49">
        <f t="shared" si="16"/>
        <v>3473780</v>
      </c>
      <c r="BO12" s="43">
        <f t="shared" si="12"/>
        <v>0.7824313442837113</v>
      </c>
      <c r="BP12" s="42">
        <f t="shared" si="13"/>
        <v>589443</v>
      </c>
      <c r="BQ12" s="43">
        <f t="shared" si="14"/>
        <v>1.7167037355605208</v>
      </c>
    </row>
    <row r="13" spans="1:69" s="1" customFormat="1" ht="57" customHeight="1">
      <c r="A13" s="71">
        <v>13</v>
      </c>
      <c r="B13" s="26" t="s">
        <v>40</v>
      </c>
      <c r="C13" s="27" t="s">
        <v>28</v>
      </c>
      <c r="D13" s="47">
        <v>546096</v>
      </c>
      <c r="E13" s="47">
        <v>119977</v>
      </c>
      <c r="F13" s="47">
        <v>426182</v>
      </c>
      <c r="G13" s="48">
        <v>0.78</v>
      </c>
      <c r="H13" s="40">
        <v>117002</v>
      </c>
      <c r="I13" s="31">
        <f t="shared" si="0"/>
        <v>1.0254269157792175</v>
      </c>
      <c r="J13" s="38">
        <v>435000</v>
      </c>
      <c r="K13" s="38">
        <v>98396</v>
      </c>
      <c r="L13" s="38">
        <v>351372</v>
      </c>
      <c r="M13" s="35">
        <f t="shared" si="1"/>
        <v>0.8077517241379311</v>
      </c>
      <c r="N13" s="40">
        <v>95814</v>
      </c>
      <c r="O13" s="31">
        <f t="shared" si="2"/>
        <v>1.026948045170852</v>
      </c>
      <c r="P13" s="38">
        <v>516000</v>
      </c>
      <c r="Q13" s="38">
        <v>114094</v>
      </c>
      <c r="R13" s="72">
        <v>310094</v>
      </c>
      <c r="S13" s="35">
        <v>0.6000000000000001</v>
      </c>
      <c r="T13" s="40">
        <v>82593</v>
      </c>
      <c r="U13" s="31">
        <f t="shared" si="3"/>
        <v>1.381400360805395</v>
      </c>
      <c r="V13" s="38">
        <v>286150</v>
      </c>
      <c r="W13" s="38">
        <v>72477</v>
      </c>
      <c r="X13" s="38">
        <v>221288</v>
      </c>
      <c r="Y13" s="35">
        <f>X13/V13</f>
        <v>0.7733286737724969</v>
      </c>
      <c r="Z13" s="40">
        <v>70387</v>
      </c>
      <c r="AA13" s="31">
        <f t="shared" si="4"/>
        <v>1.0296929830792618</v>
      </c>
      <c r="AB13" s="38">
        <v>459150</v>
      </c>
      <c r="AC13" s="38">
        <v>93484</v>
      </c>
      <c r="AD13" s="38">
        <v>356811</v>
      </c>
      <c r="AE13" s="35">
        <f>AD13/AB13</f>
        <v>0.7771120548840248</v>
      </c>
      <c r="AF13" s="40">
        <v>93264</v>
      </c>
      <c r="AG13" s="31">
        <f t="shared" si="5"/>
        <v>1.0023588951792761</v>
      </c>
      <c r="AH13" s="38">
        <v>168000</v>
      </c>
      <c r="AI13" s="38">
        <v>34496</v>
      </c>
      <c r="AJ13" s="38">
        <v>123812</v>
      </c>
      <c r="AK13" s="35">
        <f>AJ13/AH13</f>
        <v>0.7369761904761905</v>
      </c>
      <c r="AL13" s="40">
        <v>34800</v>
      </c>
      <c r="AM13" s="31">
        <f t="shared" si="6"/>
        <v>0.991264367816092</v>
      </c>
      <c r="AN13" s="75">
        <v>4859190</v>
      </c>
      <c r="AO13" s="75">
        <v>1026771</v>
      </c>
      <c r="AP13" s="75">
        <v>3611941</v>
      </c>
      <c r="AQ13" s="75">
        <v>74</v>
      </c>
      <c r="AR13" s="40">
        <v>971258</v>
      </c>
      <c r="AS13" s="31">
        <f t="shared" si="7"/>
        <v>1.0571557711751152</v>
      </c>
      <c r="AT13" s="38">
        <v>1393910</v>
      </c>
      <c r="AU13" s="38">
        <v>317662</v>
      </c>
      <c r="AV13" s="38">
        <v>1063192</v>
      </c>
      <c r="AW13" s="35">
        <f t="shared" si="8"/>
        <v>0.7627407795338293</v>
      </c>
      <c r="AX13" s="40">
        <v>323103</v>
      </c>
      <c r="AY13" s="31">
        <f t="shared" si="9"/>
        <v>0.9831601687387613</v>
      </c>
      <c r="AZ13" s="39">
        <v>4160650</v>
      </c>
      <c r="BA13" s="39">
        <v>937677</v>
      </c>
      <c r="BB13" s="39">
        <v>3261229</v>
      </c>
      <c r="BC13" s="35">
        <f t="shared" si="25"/>
        <v>0.7838268059077308</v>
      </c>
      <c r="BD13" s="74"/>
      <c r="BE13" s="31" t="e">
        <f t="shared" si="10"/>
        <v>#DIV/0!</v>
      </c>
      <c r="BF13" s="38">
        <v>412000</v>
      </c>
      <c r="BG13" s="38">
        <v>105909</v>
      </c>
      <c r="BH13" s="72">
        <v>334666</v>
      </c>
      <c r="BI13" s="35">
        <f>BH13/BF13</f>
        <v>0.8122961165048543</v>
      </c>
      <c r="BJ13" s="40">
        <v>31962</v>
      </c>
      <c r="BK13" s="31">
        <f t="shared" si="11"/>
        <v>3.31359113947813</v>
      </c>
      <c r="BL13" s="49">
        <f t="shared" si="26"/>
        <v>13236146</v>
      </c>
      <c r="BM13" s="42">
        <f t="shared" si="15"/>
        <v>2920943</v>
      </c>
      <c r="BN13" s="49">
        <f t="shared" si="16"/>
        <v>10060587</v>
      </c>
      <c r="BO13" s="43">
        <f t="shared" si="12"/>
        <v>0.760084317595167</v>
      </c>
      <c r="BP13" s="42">
        <f t="shared" si="13"/>
        <v>1820183</v>
      </c>
      <c r="BQ13" s="43">
        <f t="shared" si="14"/>
        <v>1.6047523792937304</v>
      </c>
    </row>
    <row r="14" spans="1:69" s="1" customFormat="1" ht="66" customHeight="1">
      <c r="A14" s="25">
        <v>19</v>
      </c>
      <c r="B14" s="46" t="s">
        <v>41</v>
      </c>
      <c r="C14" s="27" t="s">
        <v>28</v>
      </c>
      <c r="D14" s="47">
        <v>36.25</v>
      </c>
      <c r="E14" s="47">
        <v>36.25</v>
      </c>
      <c r="F14" s="47">
        <v>36.25</v>
      </c>
      <c r="G14" s="48">
        <v>1</v>
      </c>
      <c r="H14" s="40">
        <v>36.25</v>
      </c>
      <c r="I14" s="31">
        <f t="shared" si="0"/>
        <v>1</v>
      </c>
      <c r="J14" s="38">
        <v>38</v>
      </c>
      <c r="K14" s="38">
        <v>38</v>
      </c>
      <c r="L14" s="38">
        <v>38</v>
      </c>
      <c r="M14" s="35">
        <f t="shared" si="1"/>
        <v>1</v>
      </c>
      <c r="N14" s="40">
        <v>37</v>
      </c>
      <c r="O14" s="31">
        <f t="shared" si="2"/>
        <v>1.027027027027027</v>
      </c>
      <c r="P14" s="38">
        <v>67</v>
      </c>
      <c r="Q14" s="38">
        <v>62</v>
      </c>
      <c r="R14" s="38">
        <v>62</v>
      </c>
      <c r="S14" s="35">
        <v>0.93</v>
      </c>
      <c r="T14" s="40">
        <v>73</v>
      </c>
      <c r="U14" s="31">
        <f t="shared" si="3"/>
        <v>0.8493150684931506</v>
      </c>
      <c r="V14" s="38">
        <v>29.25</v>
      </c>
      <c r="W14" s="38">
        <v>29.25</v>
      </c>
      <c r="X14" s="38">
        <v>29.25</v>
      </c>
      <c r="Y14" s="35">
        <v>1</v>
      </c>
      <c r="Z14" s="40">
        <v>29.25</v>
      </c>
      <c r="AA14" s="31">
        <f t="shared" si="4"/>
        <v>1</v>
      </c>
      <c r="AB14" s="38">
        <v>30</v>
      </c>
      <c r="AC14" s="38">
        <v>30</v>
      </c>
      <c r="AD14" s="38">
        <v>30</v>
      </c>
      <c r="AE14" s="35">
        <f>AD14/AB14</f>
        <v>1</v>
      </c>
      <c r="AF14" s="40">
        <v>30</v>
      </c>
      <c r="AG14" s="31">
        <f t="shared" si="5"/>
        <v>1</v>
      </c>
      <c r="AH14" s="38">
        <v>21</v>
      </c>
      <c r="AI14" s="38">
        <v>21</v>
      </c>
      <c r="AJ14" s="38">
        <v>21</v>
      </c>
      <c r="AK14" s="35">
        <v>1</v>
      </c>
      <c r="AL14" s="40">
        <v>21</v>
      </c>
      <c r="AM14" s="31">
        <f t="shared" si="6"/>
        <v>1</v>
      </c>
      <c r="AN14" s="76">
        <v>454</v>
      </c>
      <c r="AO14" s="77">
        <v>376.2</v>
      </c>
      <c r="AP14" s="77">
        <v>374.7</v>
      </c>
      <c r="AQ14" s="78">
        <f>AP14/AN14%</f>
        <v>82.53303964757708</v>
      </c>
      <c r="AR14" s="74"/>
      <c r="AS14" s="31" t="e">
        <f t="shared" si="7"/>
        <v>#DIV/0!</v>
      </c>
      <c r="AT14" s="38">
        <v>105.5</v>
      </c>
      <c r="AU14" s="38">
        <v>105.5</v>
      </c>
      <c r="AV14" s="38">
        <v>105.5</v>
      </c>
      <c r="AW14" s="35">
        <f>AV14/AT14</f>
        <v>1</v>
      </c>
      <c r="AX14" s="40">
        <v>105.5</v>
      </c>
      <c r="AY14" s="31">
        <f t="shared" si="9"/>
        <v>1</v>
      </c>
      <c r="AZ14" s="39">
        <v>404</v>
      </c>
      <c r="BA14" s="39">
        <v>404</v>
      </c>
      <c r="BB14" s="39">
        <v>404</v>
      </c>
      <c r="BC14" s="35">
        <f t="shared" si="25"/>
        <v>1</v>
      </c>
      <c r="BD14" s="74"/>
      <c r="BE14" s="31" t="e">
        <f t="shared" si="10"/>
        <v>#DIV/0!</v>
      </c>
      <c r="BF14" s="38">
        <v>42</v>
      </c>
      <c r="BG14" s="38">
        <v>42</v>
      </c>
      <c r="BH14" s="38">
        <v>42</v>
      </c>
      <c r="BI14" s="35">
        <f>BH14/BF14</f>
        <v>1</v>
      </c>
      <c r="BJ14" s="40">
        <v>42</v>
      </c>
      <c r="BK14" s="31">
        <f t="shared" si="11"/>
        <v>1</v>
      </c>
      <c r="BL14" s="49">
        <f t="shared" si="26"/>
        <v>1227</v>
      </c>
      <c r="BM14" s="42">
        <f t="shared" si="15"/>
        <v>1144.2</v>
      </c>
      <c r="BN14" s="42">
        <f t="shared" si="16"/>
        <v>1142.7</v>
      </c>
      <c r="BO14" s="43">
        <f t="shared" si="12"/>
        <v>0.9312958435207824</v>
      </c>
      <c r="BP14" s="42">
        <f t="shared" si="13"/>
        <v>374</v>
      </c>
      <c r="BQ14" s="43">
        <f t="shared" si="14"/>
        <v>3.0593582887700537</v>
      </c>
    </row>
    <row r="15" spans="1:69" s="1" customFormat="1" ht="24" customHeight="1">
      <c r="A15" s="79" t="s">
        <v>42</v>
      </c>
      <c r="B15" s="46" t="s">
        <v>43</v>
      </c>
      <c r="C15" s="27" t="s">
        <v>28</v>
      </c>
      <c r="D15" s="47">
        <v>32.25</v>
      </c>
      <c r="E15" s="47">
        <v>32.25</v>
      </c>
      <c r="F15" s="47">
        <v>32.25</v>
      </c>
      <c r="G15" s="48">
        <v>1</v>
      </c>
      <c r="H15" s="40">
        <v>32.25</v>
      </c>
      <c r="I15" s="31">
        <f t="shared" si="0"/>
        <v>1</v>
      </c>
      <c r="J15" s="38">
        <v>32</v>
      </c>
      <c r="K15" s="38">
        <v>32</v>
      </c>
      <c r="L15" s="38">
        <v>32</v>
      </c>
      <c r="M15" s="35">
        <f>L15/J15</f>
        <v>1</v>
      </c>
      <c r="N15" s="40">
        <v>31</v>
      </c>
      <c r="O15" s="31">
        <f t="shared" si="2"/>
        <v>1.032258064516129</v>
      </c>
      <c r="P15" s="38">
        <v>59</v>
      </c>
      <c r="Q15" s="38">
        <v>51</v>
      </c>
      <c r="R15" s="38">
        <v>51</v>
      </c>
      <c r="S15" s="35">
        <f>R15/P15</f>
        <v>0.864406779661017</v>
      </c>
      <c r="T15" s="40">
        <v>60</v>
      </c>
      <c r="U15" s="31">
        <f t="shared" si="3"/>
        <v>0.85</v>
      </c>
      <c r="V15" s="38">
        <v>27.25</v>
      </c>
      <c r="W15" s="38">
        <v>27.25</v>
      </c>
      <c r="X15" s="38">
        <v>27.25</v>
      </c>
      <c r="Y15" s="35">
        <f aca="true" t="shared" si="27" ref="Y15:Y21">X15/V15</f>
        <v>1</v>
      </c>
      <c r="Z15" s="40">
        <v>27.25</v>
      </c>
      <c r="AA15" s="31">
        <f t="shared" si="4"/>
        <v>1</v>
      </c>
      <c r="AB15" s="38">
        <v>24</v>
      </c>
      <c r="AC15" s="38">
        <v>24</v>
      </c>
      <c r="AD15" s="38">
        <v>24</v>
      </c>
      <c r="AE15" s="35">
        <f>AD15/AB15</f>
        <v>1</v>
      </c>
      <c r="AF15" s="40">
        <v>24</v>
      </c>
      <c r="AG15" s="31">
        <f t="shared" si="5"/>
        <v>1</v>
      </c>
      <c r="AH15" s="38">
        <v>18</v>
      </c>
      <c r="AI15" s="38">
        <v>18</v>
      </c>
      <c r="AJ15" s="38">
        <v>18</v>
      </c>
      <c r="AK15" s="35">
        <f>AJ15/AH15</f>
        <v>1</v>
      </c>
      <c r="AL15" s="40">
        <v>18</v>
      </c>
      <c r="AM15" s="31">
        <f t="shared" si="6"/>
        <v>1</v>
      </c>
      <c r="AN15" s="76">
        <v>404</v>
      </c>
      <c r="AO15" s="77">
        <v>338.2</v>
      </c>
      <c r="AP15" s="77">
        <v>338.1</v>
      </c>
      <c r="AQ15" s="78">
        <f>AP15/AN15%</f>
        <v>83.6881188118812</v>
      </c>
      <c r="AR15" s="74"/>
      <c r="AS15" s="31" t="e">
        <f t="shared" si="7"/>
        <v>#DIV/0!</v>
      </c>
      <c r="AT15" s="38">
        <v>91.5</v>
      </c>
      <c r="AU15" s="38">
        <v>85</v>
      </c>
      <c r="AV15" s="38">
        <v>84.5</v>
      </c>
      <c r="AW15" s="35">
        <v>0.92</v>
      </c>
      <c r="AX15" s="40">
        <v>84</v>
      </c>
      <c r="AY15" s="31">
        <f t="shared" si="9"/>
        <v>1.0119047619047619</v>
      </c>
      <c r="AZ15" s="39">
        <v>328</v>
      </c>
      <c r="BA15" s="39">
        <v>327</v>
      </c>
      <c r="BB15" s="39">
        <v>328</v>
      </c>
      <c r="BC15" s="35">
        <f t="shared" si="25"/>
        <v>1</v>
      </c>
      <c r="BD15" s="74"/>
      <c r="BE15" s="31" t="e">
        <f t="shared" si="10"/>
        <v>#DIV/0!</v>
      </c>
      <c r="BF15" s="38">
        <v>35</v>
      </c>
      <c r="BG15" s="38">
        <v>35</v>
      </c>
      <c r="BH15" s="38">
        <v>35</v>
      </c>
      <c r="BI15" s="35">
        <v>1</v>
      </c>
      <c r="BJ15" s="40">
        <v>36</v>
      </c>
      <c r="BK15" s="31">
        <f t="shared" si="11"/>
        <v>0.9722222222222222</v>
      </c>
      <c r="BL15" s="49">
        <f t="shared" si="26"/>
        <v>1051</v>
      </c>
      <c r="BM15" s="42">
        <f t="shared" si="15"/>
        <v>969.7</v>
      </c>
      <c r="BN15" s="42">
        <f t="shared" si="16"/>
        <v>970.1</v>
      </c>
      <c r="BO15" s="43">
        <f t="shared" si="12"/>
        <v>0.9230256898192198</v>
      </c>
      <c r="BP15" s="42">
        <f t="shared" si="13"/>
        <v>312.5</v>
      </c>
      <c r="BQ15" s="43">
        <f t="shared" si="14"/>
        <v>3.10304</v>
      </c>
    </row>
    <row r="16" spans="1:69" s="1" customFormat="1" ht="72" customHeight="1">
      <c r="A16" s="79">
        <v>20</v>
      </c>
      <c r="B16" s="46" t="s">
        <v>44</v>
      </c>
      <c r="C16" s="27" t="s">
        <v>38</v>
      </c>
      <c r="D16" s="80">
        <v>38</v>
      </c>
      <c r="E16" s="47">
        <v>37</v>
      </c>
      <c r="F16" s="47">
        <v>37</v>
      </c>
      <c r="G16" s="48">
        <v>0.97</v>
      </c>
      <c r="H16" s="40">
        <v>36</v>
      </c>
      <c r="I16" s="31">
        <f t="shared" si="0"/>
        <v>1.0277777777777777</v>
      </c>
      <c r="J16" s="38">
        <v>38</v>
      </c>
      <c r="K16" s="38">
        <v>38</v>
      </c>
      <c r="L16" s="38">
        <v>38</v>
      </c>
      <c r="M16" s="35">
        <f>L16/J16</f>
        <v>1</v>
      </c>
      <c r="N16" s="40">
        <v>37</v>
      </c>
      <c r="O16" s="31">
        <f t="shared" si="2"/>
        <v>1.027027027027027</v>
      </c>
      <c r="P16" s="38">
        <v>65</v>
      </c>
      <c r="Q16" s="38">
        <v>64</v>
      </c>
      <c r="R16" s="38">
        <v>64</v>
      </c>
      <c r="S16" s="35">
        <v>0.99</v>
      </c>
      <c r="T16" s="40">
        <v>74</v>
      </c>
      <c r="U16" s="31">
        <f t="shared" si="3"/>
        <v>0.8648648648648649</v>
      </c>
      <c r="V16" s="38">
        <v>33</v>
      </c>
      <c r="W16" s="38">
        <v>33</v>
      </c>
      <c r="X16" s="38">
        <v>33</v>
      </c>
      <c r="Y16" s="35">
        <f t="shared" si="27"/>
        <v>1</v>
      </c>
      <c r="Z16" s="40">
        <v>32</v>
      </c>
      <c r="AA16" s="31">
        <f t="shared" si="4"/>
        <v>1.03125</v>
      </c>
      <c r="AB16" s="38">
        <v>30</v>
      </c>
      <c r="AC16" s="38">
        <v>26</v>
      </c>
      <c r="AD16" s="38">
        <v>26</v>
      </c>
      <c r="AE16" s="35">
        <v>0.86</v>
      </c>
      <c r="AF16" s="40">
        <v>27</v>
      </c>
      <c r="AG16" s="31">
        <f t="shared" si="5"/>
        <v>0.9629629629629629</v>
      </c>
      <c r="AH16" s="38">
        <v>18</v>
      </c>
      <c r="AI16" s="38">
        <v>18</v>
      </c>
      <c r="AJ16" s="38">
        <v>18</v>
      </c>
      <c r="AK16" s="35">
        <v>1</v>
      </c>
      <c r="AL16" s="40">
        <v>17</v>
      </c>
      <c r="AM16" s="31">
        <f t="shared" si="6"/>
        <v>1.0588235294117647</v>
      </c>
      <c r="AN16" s="47"/>
      <c r="AO16" s="47">
        <v>393</v>
      </c>
      <c r="AP16" s="47">
        <v>393</v>
      </c>
      <c r="AQ16" s="81">
        <v>100</v>
      </c>
      <c r="AR16" s="74"/>
      <c r="AS16" s="31" t="e">
        <f t="shared" si="7"/>
        <v>#DIV/0!</v>
      </c>
      <c r="AT16" s="38">
        <v>104</v>
      </c>
      <c r="AU16" s="38">
        <v>98</v>
      </c>
      <c r="AV16" s="38">
        <v>97</v>
      </c>
      <c r="AW16" s="35">
        <v>0.93</v>
      </c>
      <c r="AX16" s="40">
        <v>98</v>
      </c>
      <c r="AY16" s="31">
        <f t="shared" si="9"/>
        <v>1</v>
      </c>
      <c r="AZ16" s="39">
        <v>381</v>
      </c>
      <c r="BA16" s="39">
        <v>353</v>
      </c>
      <c r="BB16" s="39">
        <v>353</v>
      </c>
      <c r="BC16" s="35">
        <f t="shared" si="25"/>
        <v>0.926509186351706</v>
      </c>
      <c r="BD16" s="74"/>
      <c r="BE16" s="31" t="e">
        <f t="shared" si="10"/>
        <v>#DIV/0!</v>
      </c>
      <c r="BF16" s="38">
        <v>40</v>
      </c>
      <c r="BG16" s="38">
        <v>29</v>
      </c>
      <c r="BH16" s="38">
        <v>32</v>
      </c>
      <c r="BI16" s="35">
        <v>0.8</v>
      </c>
      <c r="BJ16" s="40">
        <v>33</v>
      </c>
      <c r="BK16" s="31">
        <f t="shared" si="11"/>
        <v>0.8787878787878788</v>
      </c>
      <c r="BL16" s="49">
        <f t="shared" si="26"/>
        <v>747</v>
      </c>
      <c r="BM16" s="42">
        <f t="shared" si="15"/>
        <v>1089</v>
      </c>
      <c r="BN16" s="42">
        <f>F16+L16+R16+X16+AD16+AJ16+AP16+AV16+BB16+BH16</f>
        <v>1091</v>
      </c>
      <c r="BO16" s="43">
        <f t="shared" si="12"/>
        <v>1.4605087014725568</v>
      </c>
      <c r="BP16" s="42">
        <f t="shared" si="13"/>
        <v>354</v>
      </c>
      <c r="BQ16" s="43">
        <f t="shared" si="14"/>
        <v>3.0762711864406778</v>
      </c>
    </row>
    <row r="17" spans="1:69" s="1" customFormat="1" ht="24" customHeight="1">
      <c r="A17" s="79" t="s">
        <v>45</v>
      </c>
      <c r="B17" s="46" t="s">
        <v>46</v>
      </c>
      <c r="C17" s="27" t="s">
        <v>38</v>
      </c>
      <c r="D17" s="80">
        <v>34</v>
      </c>
      <c r="E17" s="47">
        <v>33</v>
      </c>
      <c r="F17" s="47">
        <v>33</v>
      </c>
      <c r="G17" s="48">
        <v>0.97</v>
      </c>
      <c r="H17" s="40">
        <v>34</v>
      </c>
      <c r="I17" s="31">
        <f t="shared" si="0"/>
        <v>0.9705882352941176</v>
      </c>
      <c r="J17" s="38">
        <v>32</v>
      </c>
      <c r="K17" s="38">
        <v>32</v>
      </c>
      <c r="L17" s="38">
        <v>32</v>
      </c>
      <c r="M17" s="35">
        <v>1</v>
      </c>
      <c r="N17" s="40">
        <v>31</v>
      </c>
      <c r="O17" s="31">
        <f t="shared" si="2"/>
        <v>1.032258064516129</v>
      </c>
      <c r="P17" s="38">
        <v>56</v>
      </c>
      <c r="Q17" s="38">
        <v>53</v>
      </c>
      <c r="R17" s="38">
        <v>53</v>
      </c>
      <c r="S17" s="35">
        <v>0.95</v>
      </c>
      <c r="T17" s="40">
        <v>61</v>
      </c>
      <c r="U17" s="31">
        <f t="shared" si="3"/>
        <v>0.8688524590163934</v>
      </c>
      <c r="V17" s="38">
        <v>29</v>
      </c>
      <c r="W17" s="38">
        <v>29</v>
      </c>
      <c r="X17" s="38">
        <v>29</v>
      </c>
      <c r="Y17" s="35">
        <f t="shared" si="27"/>
        <v>1</v>
      </c>
      <c r="Z17" s="40">
        <v>28</v>
      </c>
      <c r="AA17" s="31">
        <f t="shared" si="4"/>
        <v>1.0357142857142858</v>
      </c>
      <c r="AB17" s="38">
        <v>24</v>
      </c>
      <c r="AC17" s="38">
        <v>20</v>
      </c>
      <c r="AD17" s="38">
        <v>20</v>
      </c>
      <c r="AE17" s="35">
        <v>0.83</v>
      </c>
      <c r="AF17" s="40">
        <v>22</v>
      </c>
      <c r="AG17" s="31">
        <f t="shared" si="5"/>
        <v>0.9090909090909091</v>
      </c>
      <c r="AH17" s="38">
        <v>15</v>
      </c>
      <c r="AI17" s="38">
        <v>15</v>
      </c>
      <c r="AJ17" s="38">
        <v>15</v>
      </c>
      <c r="AK17" s="35">
        <v>1</v>
      </c>
      <c r="AL17" s="40">
        <v>14</v>
      </c>
      <c r="AM17" s="31">
        <f t="shared" si="6"/>
        <v>1.0714285714285714</v>
      </c>
      <c r="AN17" s="47"/>
      <c r="AO17" s="47">
        <v>346</v>
      </c>
      <c r="AP17" s="47">
        <v>347</v>
      </c>
      <c r="AQ17" s="81">
        <v>100</v>
      </c>
      <c r="AR17" s="74"/>
      <c r="AS17" s="31" t="e">
        <f t="shared" si="7"/>
        <v>#DIV/0!</v>
      </c>
      <c r="AT17" s="38">
        <v>90</v>
      </c>
      <c r="AU17" s="38">
        <v>84</v>
      </c>
      <c r="AV17" s="38">
        <v>83</v>
      </c>
      <c r="AW17" s="35">
        <v>0.92</v>
      </c>
      <c r="AX17" s="40">
        <v>84</v>
      </c>
      <c r="AY17" s="31">
        <f t="shared" si="9"/>
        <v>1</v>
      </c>
      <c r="AZ17" s="39">
        <v>314</v>
      </c>
      <c r="BA17" s="39">
        <v>280</v>
      </c>
      <c r="BB17" s="39">
        <v>280</v>
      </c>
      <c r="BC17" s="35">
        <f t="shared" si="25"/>
        <v>0.89171974522293</v>
      </c>
      <c r="BD17" s="74"/>
      <c r="BE17" s="31" t="e">
        <f t="shared" si="10"/>
        <v>#DIV/0!</v>
      </c>
      <c r="BF17" s="38">
        <v>35</v>
      </c>
      <c r="BG17" s="38">
        <v>25</v>
      </c>
      <c r="BH17" s="38">
        <v>28</v>
      </c>
      <c r="BI17" s="35">
        <v>0.8</v>
      </c>
      <c r="BJ17" s="40">
        <v>28</v>
      </c>
      <c r="BK17" s="31">
        <f t="shared" si="11"/>
        <v>0.8928571428571429</v>
      </c>
      <c r="BL17" s="49">
        <f t="shared" si="26"/>
        <v>629</v>
      </c>
      <c r="BM17" s="42">
        <f t="shared" si="15"/>
        <v>917</v>
      </c>
      <c r="BN17" s="42">
        <f t="shared" si="16"/>
        <v>920</v>
      </c>
      <c r="BO17" s="43">
        <f t="shared" si="12"/>
        <v>1.4626391096979332</v>
      </c>
      <c r="BP17" s="42">
        <f t="shared" si="13"/>
        <v>302</v>
      </c>
      <c r="BQ17" s="43">
        <f t="shared" si="14"/>
        <v>3.0364238410596025</v>
      </c>
    </row>
    <row r="18" spans="1:69" s="1" customFormat="1" ht="54" customHeight="1">
      <c r="A18" s="79" t="s">
        <v>47</v>
      </c>
      <c r="B18" s="46" t="s">
        <v>48</v>
      </c>
      <c r="C18" s="82" t="s">
        <v>38</v>
      </c>
      <c r="D18" s="47">
        <v>0</v>
      </c>
      <c r="E18" s="47">
        <v>0</v>
      </c>
      <c r="F18" s="47">
        <v>0</v>
      </c>
      <c r="G18" s="47">
        <v>0</v>
      </c>
      <c r="H18" s="40">
        <v>0</v>
      </c>
      <c r="I18" s="31" t="e">
        <f>E18/H18</f>
        <v>#DIV/0!</v>
      </c>
      <c r="J18" s="38">
        <v>4</v>
      </c>
      <c r="K18" s="38">
        <v>4</v>
      </c>
      <c r="L18" s="38">
        <v>4</v>
      </c>
      <c r="M18" s="35">
        <f>L18/J18</f>
        <v>1</v>
      </c>
      <c r="N18" s="40">
        <v>5</v>
      </c>
      <c r="O18" s="31">
        <f t="shared" si="2"/>
        <v>0.8</v>
      </c>
      <c r="P18" s="38">
        <v>4</v>
      </c>
      <c r="Q18" s="38">
        <v>4</v>
      </c>
      <c r="R18" s="38">
        <v>4</v>
      </c>
      <c r="S18" s="35">
        <f>R18/P18</f>
        <v>1</v>
      </c>
      <c r="T18" s="40">
        <v>2</v>
      </c>
      <c r="U18" s="31">
        <f t="shared" si="3"/>
        <v>2</v>
      </c>
      <c r="V18" s="38">
        <v>1</v>
      </c>
      <c r="W18" s="38">
        <v>1</v>
      </c>
      <c r="X18" s="38">
        <v>1</v>
      </c>
      <c r="Y18" s="35">
        <f t="shared" si="27"/>
        <v>1</v>
      </c>
      <c r="Z18" s="40">
        <v>1</v>
      </c>
      <c r="AA18" s="31">
        <f t="shared" si="4"/>
        <v>1</v>
      </c>
      <c r="AB18" s="38">
        <v>1</v>
      </c>
      <c r="AC18" s="38">
        <v>1</v>
      </c>
      <c r="AD18" s="38">
        <v>1</v>
      </c>
      <c r="AE18" s="35">
        <f>AD18/AB18</f>
        <v>1</v>
      </c>
      <c r="AF18" s="40">
        <v>1</v>
      </c>
      <c r="AG18" s="31">
        <f t="shared" si="5"/>
        <v>1</v>
      </c>
      <c r="AH18" s="38">
        <v>1</v>
      </c>
      <c r="AI18" s="38">
        <v>1</v>
      </c>
      <c r="AJ18" s="38">
        <v>1</v>
      </c>
      <c r="AK18" s="35">
        <f aca="true" t="shared" si="28" ref="AK18:AK23">AJ18/AH18</f>
        <v>1</v>
      </c>
      <c r="AL18" s="40">
        <v>1</v>
      </c>
      <c r="AM18" s="31">
        <f t="shared" si="6"/>
        <v>1</v>
      </c>
      <c r="AN18" s="47"/>
      <c r="AO18" s="47">
        <v>6</v>
      </c>
      <c r="AP18" s="47">
        <v>12</v>
      </c>
      <c r="AQ18" s="81" t="e">
        <f>AP18/AN18%</f>
        <v>#DIV/0!</v>
      </c>
      <c r="AR18" s="74"/>
      <c r="AS18" s="31" t="e">
        <f t="shared" si="7"/>
        <v>#DIV/0!</v>
      </c>
      <c r="AT18" s="38">
        <v>5</v>
      </c>
      <c r="AU18" s="38">
        <v>1</v>
      </c>
      <c r="AV18" s="38">
        <v>4</v>
      </c>
      <c r="AW18" s="35">
        <f>AV18/AT18</f>
        <v>0.8</v>
      </c>
      <c r="AX18" s="40">
        <v>1</v>
      </c>
      <c r="AY18" s="31">
        <f t="shared" si="9"/>
        <v>1</v>
      </c>
      <c r="AZ18" s="39">
        <v>12</v>
      </c>
      <c r="BA18" s="39">
        <v>12</v>
      </c>
      <c r="BB18" s="39">
        <v>12</v>
      </c>
      <c r="BC18" s="35">
        <f t="shared" si="25"/>
        <v>1</v>
      </c>
      <c r="BD18" s="74"/>
      <c r="BE18" s="31" t="e">
        <f t="shared" si="10"/>
        <v>#DIV/0!</v>
      </c>
      <c r="BF18" s="72">
        <v>0</v>
      </c>
      <c r="BG18" s="72">
        <v>0</v>
      </c>
      <c r="BH18" s="72">
        <v>0</v>
      </c>
      <c r="BI18" s="35">
        <v>0</v>
      </c>
      <c r="BJ18" s="40">
        <v>0</v>
      </c>
      <c r="BK18" s="31" t="e">
        <f t="shared" si="11"/>
        <v>#DIV/0!</v>
      </c>
      <c r="BL18" s="49">
        <f aca="true" t="shared" si="29" ref="BL18:BL23">D18+J18+P18+V18+AB18+AH18+AN18+AT18+AZ18+BF18</f>
        <v>28</v>
      </c>
      <c r="BM18" s="42">
        <f t="shared" si="15"/>
        <v>30</v>
      </c>
      <c r="BN18" s="42">
        <f>F18+L18+R18+X18+AD18+AJ18+AP18+AV18+BB18+BH18</f>
        <v>39</v>
      </c>
      <c r="BO18" s="43">
        <f t="shared" si="12"/>
        <v>1.3928571428571428</v>
      </c>
      <c r="BP18" s="42">
        <f t="shared" si="13"/>
        <v>11</v>
      </c>
      <c r="BQ18" s="43">
        <f t="shared" si="14"/>
        <v>2.727272727272727</v>
      </c>
    </row>
    <row r="19" spans="1:69" s="1" customFormat="1" ht="24" customHeight="1">
      <c r="A19" s="79" t="s">
        <v>49</v>
      </c>
      <c r="B19" s="46" t="s">
        <v>50</v>
      </c>
      <c r="C19" s="82" t="s">
        <v>38</v>
      </c>
      <c r="D19" s="80">
        <v>6</v>
      </c>
      <c r="E19" s="47">
        <v>3</v>
      </c>
      <c r="F19" s="47">
        <v>3</v>
      </c>
      <c r="G19" s="48">
        <v>0.5</v>
      </c>
      <c r="H19" s="40">
        <v>6</v>
      </c>
      <c r="I19" s="31">
        <f t="shared" si="0"/>
        <v>0.5</v>
      </c>
      <c r="J19" s="38">
        <v>10</v>
      </c>
      <c r="K19" s="38">
        <v>10</v>
      </c>
      <c r="L19" s="38">
        <v>10</v>
      </c>
      <c r="M19" s="35">
        <f>L19/J19</f>
        <v>1</v>
      </c>
      <c r="N19" s="40">
        <v>9</v>
      </c>
      <c r="O19" s="31">
        <f t="shared" si="2"/>
        <v>1.1111111111111112</v>
      </c>
      <c r="P19" s="38">
        <v>17</v>
      </c>
      <c r="Q19" s="38">
        <v>16</v>
      </c>
      <c r="R19" s="38">
        <v>16</v>
      </c>
      <c r="S19" s="35">
        <f>R19/P19</f>
        <v>0.9411764705882353</v>
      </c>
      <c r="T19" s="40">
        <v>14</v>
      </c>
      <c r="U19" s="31">
        <f t="shared" si="3"/>
        <v>1.1428571428571428</v>
      </c>
      <c r="V19" s="38">
        <v>11</v>
      </c>
      <c r="W19" s="38">
        <v>11</v>
      </c>
      <c r="X19" s="38">
        <v>11</v>
      </c>
      <c r="Y19" s="35">
        <f t="shared" si="27"/>
        <v>1</v>
      </c>
      <c r="Z19" s="40">
        <v>11</v>
      </c>
      <c r="AA19" s="31">
        <f t="shared" si="4"/>
        <v>1</v>
      </c>
      <c r="AB19" s="38">
        <v>3</v>
      </c>
      <c r="AC19" s="38">
        <v>3</v>
      </c>
      <c r="AD19" s="38">
        <v>3</v>
      </c>
      <c r="AE19" s="35">
        <f>AD19/AB19</f>
        <v>1</v>
      </c>
      <c r="AF19" s="40">
        <v>4</v>
      </c>
      <c r="AG19" s="31">
        <f t="shared" si="5"/>
        <v>0.75</v>
      </c>
      <c r="AH19" s="38">
        <v>6</v>
      </c>
      <c r="AI19" s="38">
        <v>6</v>
      </c>
      <c r="AJ19" s="38">
        <v>6</v>
      </c>
      <c r="AK19" s="35">
        <f t="shared" si="28"/>
        <v>1</v>
      </c>
      <c r="AL19" s="40">
        <v>6</v>
      </c>
      <c r="AM19" s="31">
        <f t="shared" si="6"/>
        <v>1</v>
      </c>
      <c r="AN19" s="47"/>
      <c r="AO19" s="47">
        <v>68</v>
      </c>
      <c r="AP19" s="47">
        <v>109</v>
      </c>
      <c r="AQ19" s="81" t="e">
        <f>AP19/AN19%</f>
        <v>#DIV/0!</v>
      </c>
      <c r="AR19" s="74"/>
      <c r="AS19" s="31" t="e">
        <f t="shared" si="7"/>
        <v>#DIV/0!</v>
      </c>
      <c r="AT19" s="38">
        <v>40</v>
      </c>
      <c r="AU19" s="38">
        <v>30</v>
      </c>
      <c r="AV19" s="38">
        <v>30</v>
      </c>
      <c r="AW19" s="35">
        <f>AV19/AT19</f>
        <v>0.75</v>
      </c>
      <c r="AX19" s="40">
        <v>37</v>
      </c>
      <c r="AY19" s="31">
        <f t="shared" si="9"/>
        <v>0.8108108108108109</v>
      </c>
      <c r="AZ19" s="39">
        <v>74</v>
      </c>
      <c r="BA19" s="39">
        <v>60</v>
      </c>
      <c r="BB19" s="39">
        <v>74</v>
      </c>
      <c r="BC19" s="35">
        <f t="shared" si="25"/>
        <v>1</v>
      </c>
      <c r="BD19" s="74"/>
      <c r="BE19" s="31" t="e">
        <f t="shared" si="10"/>
        <v>#DIV/0!</v>
      </c>
      <c r="BF19" s="38">
        <v>2</v>
      </c>
      <c r="BG19" s="38">
        <v>2</v>
      </c>
      <c r="BH19" s="38">
        <v>2</v>
      </c>
      <c r="BI19" s="35">
        <v>1</v>
      </c>
      <c r="BJ19" s="40">
        <v>0</v>
      </c>
      <c r="BK19" s="31" t="e">
        <f t="shared" si="11"/>
        <v>#DIV/0!</v>
      </c>
      <c r="BL19" s="49">
        <f t="shared" si="29"/>
        <v>169</v>
      </c>
      <c r="BM19" s="42">
        <f t="shared" si="15"/>
        <v>209</v>
      </c>
      <c r="BN19" s="42">
        <f t="shared" si="16"/>
        <v>264</v>
      </c>
      <c r="BO19" s="43">
        <f t="shared" si="12"/>
        <v>1.5621301775147929</v>
      </c>
      <c r="BP19" s="42">
        <f t="shared" si="13"/>
        <v>87</v>
      </c>
      <c r="BQ19" s="43">
        <f t="shared" si="14"/>
        <v>2.4022988505747125</v>
      </c>
    </row>
    <row r="20" spans="1:69" s="1" customFormat="1" ht="12.75">
      <c r="A20" s="25">
        <v>21</v>
      </c>
      <c r="B20" s="46" t="s">
        <v>51</v>
      </c>
      <c r="C20" s="82" t="s">
        <v>38</v>
      </c>
      <c r="D20" s="80">
        <v>20</v>
      </c>
      <c r="E20" s="47">
        <v>1</v>
      </c>
      <c r="F20" s="47">
        <v>11</v>
      </c>
      <c r="G20" s="48">
        <v>0.55</v>
      </c>
      <c r="H20" s="83">
        <v>6</v>
      </c>
      <c r="I20" s="31">
        <f t="shared" si="0"/>
        <v>0.16666666666666666</v>
      </c>
      <c r="J20" s="47">
        <v>32</v>
      </c>
      <c r="K20" s="47">
        <v>2</v>
      </c>
      <c r="L20" s="47">
        <v>27</v>
      </c>
      <c r="M20" s="47">
        <v>84</v>
      </c>
      <c r="N20" s="83">
        <v>6</v>
      </c>
      <c r="O20" s="31">
        <f t="shared" si="2"/>
        <v>0.3333333333333333</v>
      </c>
      <c r="P20" s="38">
        <v>30</v>
      </c>
      <c r="Q20" s="38">
        <v>5</v>
      </c>
      <c r="R20" s="38">
        <v>18</v>
      </c>
      <c r="S20" s="35">
        <f>R20/P20</f>
        <v>0.6</v>
      </c>
      <c r="T20" s="83">
        <v>3</v>
      </c>
      <c r="U20" s="31">
        <f t="shared" si="3"/>
        <v>1.6666666666666667</v>
      </c>
      <c r="V20" s="38">
        <v>12</v>
      </c>
      <c r="W20" s="38">
        <v>0</v>
      </c>
      <c r="X20" s="38">
        <v>12</v>
      </c>
      <c r="Y20" s="35">
        <f t="shared" si="27"/>
        <v>1</v>
      </c>
      <c r="Z20" s="83">
        <v>0</v>
      </c>
      <c r="AA20" s="31" t="e">
        <f t="shared" si="4"/>
        <v>#DIV/0!</v>
      </c>
      <c r="AB20" s="38">
        <v>5</v>
      </c>
      <c r="AC20" s="38">
        <v>3</v>
      </c>
      <c r="AD20" s="38">
        <v>4</v>
      </c>
      <c r="AE20" s="35">
        <f>AD20/AB20</f>
        <v>0.8</v>
      </c>
      <c r="AF20" s="83">
        <v>0</v>
      </c>
      <c r="AG20" s="31" t="e">
        <f t="shared" si="5"/>
        <v>#DIV/0!</v>
      </c>
      <c r="AH20" s="38">
        <v>2</v>
      </c>
      <c r="AI20" s="38">
        <v>2</v>
      </c>
      <c r="AJ20" s="38">
        <v>2</v>
      </c>
      <c r="AK20" s="35">
        <v>1</v>
      </c>
      <c r="AL20" s="83">
        <v>6</v>
      </c>
      <c r="AM20" s="31">
        <f t="shared" si="6"/>
        <v>0.3333333333333333</v>
      </c>
      <c r="AN20" s="75">
        <v>350</v>
      </c>
      <c r="AO20" s="75">
        <v>104</v>
      </c>
      <c r="AP20" s="75">
        <v>360</v>
      </c>
      <c r="AQ20" s="83">
        <v>103</v>
      </c>
      <c r="AR20" s="84"/>
      <c r="AS20" s="31" t="e">
        <f t="shared" si="7"/>
        <v>#DIV/0!</v>
      </c>
      <c r="AT20" s="38">
        <v>1</v>
      </c>
      <c r="AU20" s="38">
        <v>0</v>
      </c>
      <c r="AV20" s="38">
        <v>1</v>
      </c>
      <c r="AW20" s="35">
        <f>AV20/AT20</f>
        <v>1</v>
      </c>
      <c r="AX20" s="83">
        <v>0</v>
      </c>
      <c r="AY20" s="31" t="e">
        <f t="shared" si="9"/>
        <v>#DIV/0!</v>
      </c>
      <c r="AZ20" s="39">
        <v>79</v>
      </c>
      <c r="BA20" s="39">
        <v>50</v>
      </c>
      <c r="BB20" s="39">
        <v>128</v>
      </c>
      <c r="BC20" s="35">
        <f t="shared" si="25"/>
        <v>1.620253164556962</v>
      </c>
      <c r="BD20" s="84"/>
      <c r="BE20" s="31" t="e">
        <f t="shared" si="10"/>
        <v>#DIV/0!</v>
      </c>
      <c r="BF20" s="38">
        <v>36</v>
      </c>
      <c r="BG20" s="38">
        <v>8</v>
      </c>
      <c r="BH20" s="38">
        <v>28</v>
      </c>
      <c r="BI20" s="35">
        <f>BH20/BF20</f>
        <v>0.7777777777777778</v>
      </c>
      <c r="BJ20" s="83">
        <v>18</v>
      </c>
      <c r="BK20" s="31">
        <f t="shared" si="11"/>
        <v>0.4444444444444444</v>
      </c>
      <c r="BL20" s="49">
        <f t="shared" si="29"/>
        <v>567</v>
      </c>
      <c r="BM20" s="42">
        <f t="shared" si="15"/>
        <v>175</v>
      </c>
      <c r="BN20" s="42">
        <f t="shared" si="16"/>
        <v>591</v>
      </c>
      <c r="BO20" s="43">
        <f t="shared" si="12"/>
        <v>1.0423280423280423</v>
      </c>
      <c r="BP20" s="42">
        <f t="shared" si="13"/>
        <v>39</v>
      </c>
      <c r="BQ20" s="43">
        <f t="shared" si="14"/>
        <v>4.487179487179487</v>
      </c>
    </row>
    <row r="21" spans="1:69" s="1" customFormat="1" ht="12.75">
      <c r="A21" s="45" t="s">
        <v>52</v>
      </c>
      <c r="B21" s="46" t="s">
        <v>53</v>
      </c>
      <c r="C21" s="82" t="s">
        <v>38</v>
      </c>
      <c r="D21" s="80">
        <v>20</v>
      </c>
      <c r="E21" s="47">
        <v>1</v>
      </c>
      <c r="F21" s="47">
        <v>11</v>
      </c>
      <c r="G21" s="48">
        <v>0.55</v>
      </c>
      <c r="H21" s="83">
        <v>6</v>
      </c>
      <c r="I21" s="31">
        <f t="shared" si="0"/>
        <v>0.16666666666666666</v>
      </c>
      <c r="J21" s="47">
        <v>6</v>
      </c>
      <c r="K21" s="47">
        <v>1</v>
      </c>
      <c r="L21" s="47">
        <v>4</v>
      </c>
      <c r="M21" s="47">
        <v>67</v>
      </c>
      <c r="N21" s="83">
        <v>1</v>
      </c>
      <c r="O21" s="31">
        <f t="shared" si="2"/>
        <v>1</v>
      </c>
      <c r="P21" s="38">
        <v>1</v>
      </c>
      <c r="Q21" s="38">
        <v>0</v>
      </c>
      <c r="R21" s="38">
        <v>1</v>
      </c>
      <c r="S21" s="35">
        <f>R21/P21</f>
        <v>1</v>
      </c>
      <c r="T21" s="83">
        <v>0</v>
      </c>
      <c r="U21" s="31" t="e">
        <f t="shared" si="3"/>
        <v>#DIV/0!</v>
      </c>
      <c r="V21" s="38">
        <v>1</v>
      </c>
      <c r="W21" s="38">
        <v>0</v>
      </c>
      <c r="X21" s="38">
        <v>1</v>
      </c>
      <c r="Y21" s="35">
        <f t="shared" si="27"/>
        <v>1</v>
      </c>
      <c r="Z21" s="83">
        <v>0</v>
      </c>
      <c r="AA21" s="31" t="e">
        <f t="shared" si="4"/>
        <v>#DIV/0!</v>
      </c>
      <c r="AB21" s="38">
        <v>5</v>
      </c>
      <c r="AC21" s="38">
        <v>3</v>
      </c>
      <c r="AD21" s="38">
        <v>4</v>
      </c>
      <c r="AE21" s="35">
        <f>AD21/AB21</f>
        <v>0.8</v>
      </c>
      <c r="AF21" s="83">
        <v>0</v>
      </c>
      <c r="AG21" s="31" t="e">
        <f t="shared" si="5"/>
        <v>#DIV/0!</v>
      </c>
      <c r="AH21" s="38">
        <v>2</v>
      </c>
      <c r="AI21" s="38">
        <v>2</v>
      </c>
      <c r="AJ21" s="38">
        <v>2</v>
      </c>
      <c r="AK21" s="35">
        <f t="shared" si="28"/>
        <v>1</v>
      </c>
      <c r="AL21" s="83">
        <v>6</v>
      </c>
      <c r="AM21" s="31">
        <f t="shared" si="6"/>
        <v>0.3333333333333333</v>
      </c>
      <c r="AN21" s="75">
        <v>19</v>
      </c>
      <c r="AO21" s="75">
        <v>10</v>
      </c>
      <c r="AP21" s="75">
        <v>77</v>
      </c>
      <c r="AQ21" s="75">
        <v>405</v>
      </c>
      <c r="AR21" s="84"/>
      <c r="AS21" s="31" t="e">
        <f t="shared" si="7"/>
        <v>#DIV/0!</v>
      </c>
      <c r="AT21" s="38">
        <v>1</v>
      </c>
      <c r="AU21" s="38">
        <v>0</v>
      </c>
      <c r="AV21" s="38">
        <v>1</v>
      </c>
      <c r="AW21" s="35">
        <f>AV21/AT21</f>
        <v>1</v>
      </c>
      <c r="AX21" s="83">
        <v>0</v>
      </c>
      <c r="AY21" s="31" t="e">
        <f t="shared" si="9"/>
        <v>#DIV/0!</v>
      </c>
      <c r="AZ21" s="39"/>
      <c r="BA21" s="39"/>
      <c r="BB21" s="39"/>
      <c r="BC21" s="35" t="e">
        <f t="shared" si="25"/>
        <v>#DIV/0!</v>
      </c>
      <c r="BD21" s="84"/>
      <c r="BE21" s="31" t="e">
        <f t="shared" si="10"/>
        <v>#DIV/0!</v>
      </c>
      <c r="BF21" s="38">
        <v>2</v>
      </c>
      <c r="BG21" s="38">
        <v>1</v>
      </c>
      <c r="BH21" s="38">
        <v>3</v>
      </c>
      <c r="BI21" s="35">
        <f>BH21/BF21</f>
        <v>1.5</v>
      </c>
      <c r="BJ21" s="83">
        <v>0</v>
      </c>
      <c r="BK21" s="31" t="e">
        <f t="shared" si="11"/>
        <v>#DIV/0!</v>
      </c>
      <c r="BL21" s="49">
        <f t="shared" si="29"/>
        <v>57</v>
      </c>
      <c r="BM21" s="42">
        <f t="shared" si="15"/>
        <v>18</v>
      </c>
      <c r="BN21" s="42">
        <f>F21+L21+R21+X21+AD21+AJ21+AP21+AV21+BB21+BH21</f>
        <v>104</v>
      </c>
      <c r="BO21" s="43">
        <f t="shared" si="12"/>
        <v>1.8245614035087718</v>
      </c>
      <c r="BP21" s="42">
        <f>H21+N21+T21+Z21+AF21+AL21+AR21+AX21+BD21+BJ21</f>
        <v>13</v>
      </c>
      <c r="BQ21" s="43">
        <f t="shared" si="14"/>
        <v>1.3846153846153846</v>
      </c>
    </row>
    <row r="22" spans="1:69" s="1" customFormat="1" ht="12.75">
      <c r="A22" s="85">
        <v>22</v>
      </c>
      <c r="B22" s="46" t="s">
        <v>54</v>
      </c>
      <c r="C22" s="82" t="s">
        <v>38</v>
      </c>
      <c r="D22" s="80">
        <v>2</v>
      </c>
      <c r="E22" s="47">
        <v>2</v>
      </c>
      <c r="F22" s="47">
        <v>2</v>
      </c>
      <c r="G22" s="48">
        <v>1</v>
      </c>
      <c r="H22" s="83">
        <v>0</v>
      </c>
      <c r="I22" s="31" t="e">
        <f t="shared" si="0"/>
        <v>#DIV/0!</v>
      </c>
      <c r="J22" s="47">
        <v>8</v>
      </c>
      <c r="K22" s="47">
        <v>8</v>
      </c>
      <c r="L22" s="47">
        <v>8</v>
      </c>
      <c r="M22" s="47">
        <v>100</v>
      </c>
      <c r="N22" s="83">
        <v>0</v>
      </c>
      <c r="O22" s="31" t="e">
        <f t="shared" si="2"/>
        <v>#DIV/0!</v>
      </c>
      <c r="P22" s="38">
        <v>1</v>
      </c>
      <c r="Q22" s="38">
        <v>0</v>
      </c>
      <c r="R22" s="38">
        <v>1</v>
      </c>
      <c r="S22" s="35">
        <v>1</v>
      </c>
      <c r="T22" s="83">
        <v>0</v>
      </c>
      <c r="U22" s="31" t="e">
        <f t="shared" si="3"/>
        <v>#DIV/0!</v>
      </c>
      <c r="V22" s="38">
        <v>0</v>
      </c>
      <c r="W22" s="38">
        <v>0</v>
      </c>
      <c r="X22" s="38">
        <v>0</v>
      </c>
      <c r="Y22" s="35">
        <v>0</v>
      </c>
      <c r="Z22" s="83">
        <v>0</v>
      </c>
      <c r="AA22" s="31" t="e">
        <f t="shared" si="4"/>
        <v>#DIV/0!</v>
      </c>
      <c r="AB22" s="38">
        <v>0</v>
      </c>
      <c r="AC22" s="38">
        <v>0</v>
      </c>
      <c r="AD22" s="38">
        <v>0</v>
      </c>
      <c r="AE22" s="35">
        <v>0</v>
      </c>
      <c r="AF22" s="83">
        <v>0</v>
      </c>
      <c r="AG22" s="31" t="e">
        <f t="shared" si="5"/>
        <v>#DIV/0!</v>
      </c>
      <c r="AH22" s="38">
        <v>13</v>
      </c>
      <c r="AI22" s="38">
        <v>13</v>
      </c>
      <c r="AJ22" s="38">
        <v>13</v>
      </c>
      <c r="AK22" s="35">
        <f t="shared" si="28"/>
        <v>1</v>
      </c>
      <c r="AL22" s="83">
        <v>0</v>
      </c>
      <c r="AM22" s="31" t="e">
        <f t="shared" si="6"/>
        <v>#DIV/0!</v>
      </c>
      <c r="AN22" s="75"/>
      <c r="AO22" s="75"/>
      <c r="AP22" s="75"/>
      <c r="AQ22" s="75"/>
      <c r="AR22" s="84"/>
      <c r="AS22" s="31" t="e">
        <f t="shared" si="7"/>
        <v>#DIV/0!</v>
      </c>
      <c r="AT22" s="38">
        <v>0</v>
      </c>
      <c r="AU22" s="38">
        <v>0</v>
      </c>
      <c r="AV22" s="38">
        <v>0</v>
      </c>
      <c r="AW22" s="35">
        <v>0</v>
      </c>
      <c r="AX22" s="83">
        <v>0</v>
      </c>
      <c r="AY22" s="31" t="e">
        <f t="shared" si="9"/>
        <v>#DIV/0!</v>
      </c>
      <c r="AZ22" s="39">
        <v>180</v>
      </c>
      <c r="BA22" s="39">
        <v>12</v>
      </c>
      <c r="BB22" s="39">
        <v>98</v>
      </c>
      <c r="BC22" s="35">
        <f t="shared" si="25"/>
        <v>0.5444444444444444</v>
      </c>
      <c r="BD22" s="84"/>
      <c r="BE22" s="31" t="e">
        <f t="shared" si="10"/>
        <v>#DIV/0!</v>
      </c>
      <c r="BF22" s="38">
        <v>1</v>
      </c>
      <c r="BG22" s="38">
        <v>0</v>
      </c>
      <c r="BH22" s="38">
        <v>0</v>
      </c>
      <c r="BI22" s="35">
        <v>0</v>
      </c>
      <c r="BJ22" s="83">
        <v>0</v>
      </c>
      <c r="BK22" s="31" t="e">
        <f t="shared" si="11"/>
        <v>#DIV/0!</v>
      </c>
      <c r="BL22" s="49">
        <f t="shared" si="29"/>
        <v>205</v>
      </c>
      <c r="BM22" s="42">
        <f t="shared" si="15"/>
        <v>35</v>
      </c>
      <c r="BN22" s="42">
        <f t="shared" si="16"/>
        <v>122</v>
      </c>
      <c r="BO22" s="43">
        <f t="shared" si="12"/>
        <v>0.5951219512195122</v>
      </c>
      <c r="BP22" s="42">
        <f>H22+N22+T22+Z22+AF22+AL22+AR22+AX22+BD22+BJ22</f>
        <v>0</v>
      </c>
      <c r="BQ22" s="43" t="e">
        <f>BM22/BP22</f>
        <v>#DIV/0!</v>
      </c>
    </row>
    <row r="23" spans="1:69" s="1" customFormat="1" ht="12.75">
      <c r="A23" s="85">
        <v>23</v>
      </c>
      <c r="B23" s="46" t="s">
        <v>55</v>
      </c>
      <c r="C23" s="82" t="s">
        <v>28</v>
      </c>
      <c r="D23" s="80">
        <v>37</v>
      </c>
      <c r="E23" s="47">
        <v>0</v>
      </c>
      <c r="F23" s="47">
        <v>37</v>
      </c>
      <c r="G23" s="48">
        <v>1</v>
      </c>
      <c r="H23" s="83">
        <v>0</v>
      </c>
      <c r="I23" s="31" t="e">
        <f t="shared" si="0"/>
        <v>#DIV/0!</v>
      </c>
      <c r="J23" s="75">
        <v>38</v>
      </c>
      <c r="K23" s="75">
        <v>38</v>
      </c>
      <c r="L23" s="75">
        <v>38</v>
      </c>
      <c r="M23" s="75">
        <v>100</v>
      </c>
      <c r="N23" s="83">
        <v>0</v>
      </c>
      <c r="O23" s="31" t="e">
        <f t="shared" si="2"/>
        <v>#DIV/0!</v>
      </c>
      <c r="P23" s="38">
        <v>65</v>
      </c>
      <c r="Q23" s="38">
        <v>1</v>
      </c>
      <c r="R23" s="38">
        <v>63</v>
      </c>
      <c r="S23" s="35">
        <f>R23/P23</f>
        <v>0.9692307692307692</v>
      </c>
      <c r="T23" s="83">
        <v>0</v>
      </c>
      <c r="U23" s="31" t="e">
        <f t="shared" si="3"/>
        <v>#DIV/0!</v>
      </c>
      <c r="V23" s="38">
        <v>0</v>
      </c>
      <c r="W23" s="38">
        <v>0</v>
      </c>
      <c r="X23" s="38">
        <v>0</v>
      </c>
      <c r="Y23" s="35">
        <v>0</v>
      </c>
      <c r="Z23" s="83">
        <v>0</v>
      </c>
      <c r="AA23" s="31" t="e">
        <f t="shared" si="4"/>
        <v>#DIV/0!</v>
      </c>
      <c r="AB23" s="38">
        <v>30</v>
      </c>
      <c r="AC23" s="38">
        <v>1</v>
      </c>
      <c r="AD23" s="38">
        <v>29</v>
      </c>
      <c r="AE23" s="35">
        <v>0.97</v>
      </c>
      <c r="AF23" s="83">
        <v>27</v>
      </c>
      <c r="AG23" s="31">
        <f t="shared" si="5"/>
        <v>0.037037037037037035</v>
      </c>
      <c r="AH23" s="38">
        <v>18</v>
      </c>
      <c r="AI23" s="38">
        <v>18</v>
      </c>
      <c r="AJ23" s="38">
        <v>18</v>
      </c>
      <c r="AK23" s="35">
        <f t="shared" si="28"/>
        <v>1</v>
      </c>
      <c r="AL23" s="83">
        <v>0</v>
      </c>
      <c r="AM23" s="31" t="e">
        <f t="shared" si="6"/>
        <v>#DIV/0!</v>
      </c>
      <c r="AN23" s="75"/>
      <c r="AO23" s="75"/>
      <c r="AP23" s="75"/>
      <c r="AQ23" s="75"/>
      <c r="AR23" s="84"/>
      <c r="AS23" s="31" t="e">
        <f t="shared" si="7"/>
        <v>#DIV/0!</v>
      </c>
      <c r="AT23" s="38">
        <v>100</v>
      </c>
      <c r="AU23" s="38">
        <v>31</v>
      </c>
      <c r="AV23" s="38">
        <v>48</v>
      </c>
      <c r="AW23" s="35">
        <f>AV23/AT23</f>
        <v>0.48</v>
      </c>
      <c r="AX23" s="83">
        <v>0</v>
      </c>
      <c r="AY23" s="31" t="e">
        <f t="shared" si="9"/>
        <v>#DIV/0!</v>
      </c>
      <c r="AZ23" s="39">
        <v>90</v>
      </c>
      <c r="BA23" s="39">
        <v>5</v>
      </c>
      <c r="BB23" s="39">
        <v>5</v>
      </c>
      <c r="BC23" s="35">
        <f t="shared" si="25"/>
        <v>0.05555555555555555</v>
      </c>
      <c r="BD23" s="84"/>
      <c r="BE23" s="31" t="e">
        <f t="shared" si="10"/>
        <v>#DIV/0!</v>
      </c>
      <c r="BF23" s="38">
        <v>7</v>
      </c>
      <c r="BG23" s="38">
        <v>2</v>
      </c>
      <c r="BH23" s="38">
        <v>3</v>
      </c>
      <c r="BI23" s="35">
        <f>BH23/BF23</f>
        <v>0.42857142857142855</v>
      </c>
      <c r="BJ23" s="83">
        <v>0</v>
      </c>
      <c r="BK23" s="31" t="e">
        <f t="shared" si="11"/>
        <v>#DIV/0!</v>
      </c>
      <c r="BL23" s="49">
        <f t="shared" si="29"/>
        <v>385</v>
      </c>
      <c r="BM23" s="42">
        <f t="shared" si="15"/>
        <v>96</v>
      </c>
      <c r="BN23" s="42">
        <f>F23+L23+R23+X23+AD23+AJ23+AP23+AV23+BB23+BH23</f>
        <v>241</v>
      </c>
      <c r="BO23" s="43">
        <f t="shared" si="12"/>
        <v>0.625974025974026</v>
      </c>
      <c r="BP23" s="42">
        <f>H23+N23+T23+Z23+AF23+AL23+AR23+AX23+BD23+BJ23</f>
        <v>27</v>
      </c>
      <c r="BQ23" s="43">
        <f t="shared" si="14"/>
        <v>3.5555555555555554</v>
      </c>
    </row>
    <row r="24" ht="12.75">
      <c r="O24" s="86"/>
    </row>
  </sheetData>
  <sheetProtection selectLockedCells="1" selectUnlockedCells="1"/>
  <mergeCells count="4">
    <mergeCell ref="D1:AH1"/>
    <mergeCell ref="A2:A3"/>
    <mergeCell ref="B2:B3"/>
    <mergeCell ref="C2:C3"/>
  </mergeCells>
  <printOptions/>
  <pageMargins left="0.39375" right="0.31527777777777777" top="0.5513888888888889" bottom="0.3541666666666667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87" customWidth="1"/>
    <col min="2" max="2" width="33.28125" style="87" customWidth="1"/>
    <col min="3" max="3" width="6.421875" style="87" customWidth="1"/>
    <col min="4" max="6" width="9.00390625" style="87" customWidth="1"/>
    <col min="7" max="10" width="10.140625" style="87" customWidth="1"/>
    <col min="11" max="12" width="8.7109375" style="87" customWidth="1"/>
    <col min="13" max="13" width="10.28125" style="87" customWidth="1"/>
    <col min="14" max="15" width="10.140625" style="87" customWidth="1"/>
    <col min="16" max="16" width="10.28125" style="87" customWidth="1"/>
    <col min="17" max="19" width="8.7109375" style="87" customWidth="1"/>
    <col min="20" max="21" width="10.140625" style="87" customWidth="1"/>
    <col min="22" max="24" width="8.7109375" style="87" customWidth="1"/>
    <col min="25" max="25" width="9.8515625" style="87" customWidth="1"/>
    <col min="26" max="27" width="10.140625" style="87" customWidth="1"/>
    <col min="28" max="31" width="9.140625" style="1" customWidth="1"/>
    <col min="32" max="33" width="10.140625" style="87" customWidth="1"/>
    <col min="34" max="34" width="9.140625" style="1" customWidth="1"/>
    <col min="35" max="37" width="8.7109375" style="87" customWidth="1"/>
    <col min="38" max="39" width="10.140625" style="87" customWidth="1"/>
    <col min="40" max="43" width="8.7109375" style="87" customWidth="1"/>
    <col min="44" max="45" width="10.140625" style="87" customWidth="1"/>
    <col min="46" max="48" width="8.7109375" style="87" customWidth="1"/>
    <col min="49" max="49" width="10.7109375" style="87" customWidth="1"/>
    <col min="50" max="51" width="10.140625" style="87" customWidth="1"/>
    <col min="52" max="55" width="8.7109375" style="87" customWidth="1"/>
    <col min="56" max="57" width="10.140625" style="87" customWidth="1"/>
    <col min="58" max="61" width="8.7109375" style="87" customWidth="1"/>
    <col min="62" max="63" width="10.140625" style="87" customWidth="1"/>
    <col min="64" max="64" width="8.7109375" style="87" customWidth="1"/>
    <col min="65" max="66" width="9.140625" style="1" customWidth="1"/>
    <col min="67" max="67" width="8.7109375" style="87" customWidth="1"/>
    <col min="68" max="69" width="10.140625" style="87" customWidth="1"/>
    <col min="70" max="70" width="9.140625" style="87" customWidth="1"/>
    <col min="71" max="71" width="8.00390625" style="87" customWidth="1"/>
    <col min="72" max="72" width="7.8515625" style="87" customWidth="1"/>
    <col min="73" max="73" width="8.7109375" style="87" customWidth="1"/>
    <col min="74" max="75" width="10.140625" style="87" customWidth="1"/>
    <col min="76" max="78" width="8.7109375" style="87" customWidth="1"/>
    <col min="79" max="79" width="11.00390625" style="87" customWidth="1"/>
    <col min="80" max="81" width="10.140625" style="87" customWidth="1"/>
    <col min="82" max="84" width="8.7109375" style="87" customWidth="1"/>
    <col min="85" max="85" width="9.57421875" style="87" customWidth="1"/>
    <col min="86" max="87" width="10.140625" style="87" customWidth="1"/>
    <col min="88" max="91" width="8.7109375" style="87" customWidth="1"/>
    <col min="92" max="93" width="10.140625" style="87" customWidth="1"/>
    <col min="94" max="97" width="9.140625" style="1" customWidth="1"/>
    <col min="98" max="99" width="10.140625" style="87" customWidth="1"/>
    <col min="100" max="100" width="9.140625" style="1" customWidth="1"/>
    <col min="101" max="103" width="8.7109375" style="87" customWidth="1"/>
    <col min="104" max="105" width="10.140625" style="87" customWidth="1"/>
    <col min="106" max="109" width="8.7109375" style="87" customWidth="1"/>
    <col min="110" max="111" width="10.140625" style="87" customWidth="1"/>
    <col min="112" max="115" width="8.7109375" style="87" customWidth="1"/>
    <col min="116" max="117" width="10.140625" style="87" customWidth="1"/>
    <col min="118" max="121" width="8.7109375" style="87" customWidth="1"/>
    <col min="122" max="123" width="10.140625" style="87" customWidth="1"/>
    <col min="124" max="127" width="8.7109375" style="87" customWidth="1"/>
    <col min="128" max="129" width="10.140625" style="87" customWidth="1"/>
    <col min="130" max="132" width="8.7109375" style="87" customWidth="1"/>
    <col min="133" max="133" width="9.57421875" style="87" customWidth="1"/>
    <col min="134" max="135" width="10.140625" style="87" customWidth="1"/>
    <col min="136" max="139" width="8.7109375" style="87" customWidth="1"/>
    <col min="140" max="141" width="10.140625" style="87" customWidth="1"/>
    <col min="142" max="145" width="8.7109375" style="87" customWidth="1"/>
    <col min="146" max="147" width="10.140625" style="87" customWidth="1"/>
    <col min="148" max="151" width="8.7109375" style="87" customWidth="1"/>
    <col min="152" max="153" width="10.140625" style="87" customWidth="1"/>
    <col min="154" max="157" width="8.7109375" style="87" customWidth="1"/>
    <col min="158" max="159" width="10.140625" style="87" customWidth="1"/>
    <col min="160" max="160" width="8.7109375" style="87" customWidth="1"/>
    <col min="161" max="162" width="9.28125" style="87" customWidth="1"/>
    <col min="163" max="163" width="8.7109375" style="87" customWidth="1"/>
    <col min="164" max="165" width="10.140625" style="87" customWidth="1"/>
    <col min="166" max="166" width="12.140625" style="87" customWidth="1"/>
    <col min="167" max="167" width="10.00390625" style="87" customWidth="1"/>
    <col min="168" max="168" width="13.00390625" style="87" customWidth="1"/>
    <col min="169" max="169" width="10.7109375" style="87" customWidth="1"/>
    <col min="170" max="16384" width="8.7109375" style="87" customWidth="1"/>
  </cols>
  <sheetData>
    <row r="1" spans="1:256" s="90" customFormat="1" ht="24.75" customHeight="1">
      <c r="A1" s="88"/>
      <c r="B1" s="89" t="s">
        <v>0</v>
      </c>
      <c r="D1" s="6" t="s">
        <v>56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BM1" s="7"/>
      <c r="BN1" s="7"/>
      <c r="CP1" s="7"/>
      <c r="CQ1" s="7"/>
      <c r="CR1" s="7"/>
      <c r="CS1" s="7"/>
      <c r="CV1" s="7"/>
      <c r="FE1" s="91"/>
      <c r="FF1" s="91"/>
      <c r="FG1" s="91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171" s="98" customFormat="1" ht="39" customHeight="1">
      <c r="A2" s="92" t="s">
        <v>2</v>
      </c>
      <c r="B2" s="11" t="s">
        <v>57</v>
      </c>
      <c r="C2" s="12" t="s">
        <v>4</v>
      </c>
      <c r="D2" s="93" t="s">
        <v>58</v>
      </c>
      <c r="E2" s="93" t="s">
        <v>58</v>
      </c>
      <c r="F2" s="93" t="s">
        <v>58</v>
      </c>
      <c r="G2" s="93" t="s">
        <v>58</v>
      </c>
      <c r="H2" s="93" t="s">
        <v>58</v>
      </c>
      <c r="I2" s="93" t="s">
        <v>58</v>
      </c>
      <c r="J2" s="93" t="s">
        <v>59</v>
      </c>
      <c r="K2" s="93" t="s">
        <v>59</v>
      </c>
      <c r="L2" s="93" t="s">
        <v>59</v>
      </c>
      <c r="M2" s="94" t="s">
        <v>59</v>
      </c>
      <c r="N2" s="94" t="s">
        <v>59</v>
      </c>
      <c r="O2" s="94" t="s">
        <v>59</v>
      </c>
      <c r="P2" s="94" t="s">
        <v>60</v>
      </c>
      <c r="Q2" s="94" t="s">
        <v>60</v>
      </c>
      <c r="R2" s="94" t="s">
        <v>60</v>
      </c>
      <c r="S2" s="94" t="s">
        <v>60</v>
      </c>
      <c r="T2" s="94" t="s">
        <v>60</v>
      </c>
      <c r="U2" s="94" t="s">
        <v>60</v>
      </c>
      <c r="V2" s="94" t="s">
        <v>61</v>
      </c>
      <c r="W2" s="94" t="s">
        <v>61</v>
      </c>
      <c r="X2" s="94" t="s">
        <v>61</v>
      </c>
      <c r="Y2" s="94" t="s">
        <v>61</v>
      </c>
      <c r="Z2" s="94" t="s">
        <v>61</v>
      </c>
      <c r="AA2" s="94" t="s">
        <v>61</v>
      </c>
      <c r="AB2" s="95" t="s">
        <v>62</v>
      </c>
      <c r="AC2" s="95" t="s">
        <v>62</v>
      </c>
      <c r="AD2" s="95" t="s">
        <v>62</v>
      </c>
      <c r="AE2" s="95" t="s">
        <v>62</v>
      </c>
      <c r="AF2" s="95" t="s">
        <v>62</v>
      </c>
      <c r="AG2" s="95" t="s">
        <v>62</v>
      </c>
      <c r="AH2" s="95" t="s">
        <v>63</v>
      </c>
      <c r="AI2" s="94" t="s">
        <v>63</v>
      </c>
      <c r="AJ2" s="94" t="s">
        <v>63</v>
      </c>
      <c r="AK2" s="94" t="s">
        <v>63</v>
      </c>
      <c r="AL2" s="94" t="s">
        <v>63</v>
      </c>
      <c r="AM2" s="94" t="s">
        <v>63</v>
      </c>
      <c r="AN2" s="94" t="s">
        <v>64</v>
      </c>
      <c r="AO2" s="94" t="s">
        <v>64</v>
      </c>
      <c r="AP2" s="94" t="s">
        <v>64</v>
      </c>
      <c r="AQ2" s="94" t="s">
        <v>64</v>
      </c>
      <c r="AR2" s="94" t="s">
        <v>64</v>
      </c>
      <c r="AS2" s="94" t="s">
        <v>64</v>
      </c>
      <c r="AT2" s="94" t="s">
        <v>65</v>
      </c>
      <c r="AU2" s="94" t="s">
        <v>65</v>
      </c>
      <c r="AV2" s="94" t="s">
        <v>65</v>
      </c>
      <c r="AW2" s="94" t="s">
        <v>65</v>
      </c>
      <c r="AX2" s="94" t="s">
        <v>65</v>
      </c>
      <c r="AY2" s="94" t="s">
        <v>65</v>
      </c>
      <c r="AZ2" s="94" t="s">
        <v>66</v>
      </c>
      <c r="BA2" s="94" t="s">
        <v>66</v>
      </c>
      <c r="BB2" s="94" t="s">
        <v>66</v>
      </c>
      <c r="BC2" s="94" t="s">
        <v>66</v>
      </c>
      <c r="BD2" s="94" t="s">
        <v>66</v>
      </c>
      <c r="BE2" s="94" t="s">
        <v>66</v>
      </c>
      <c r="BF2" s="94" t="s">
        <v>67</v>
      </c>
      <c r="BG2" s="94" t="s">
        <v>67</v>
      </c>
      <c r="BH2" s="94" t="s">
        <v>67</v>
      </c>
      <c r="BI2" s="94" t="s">
        <v>67</v>
      </c>
      <c r="BJ2" s="94" t="s">
        <v>67</v>
      </c>
      <c r="BK2" s="94" t="s">
        <v>67</v>
      </c>
      <c r="BL2" s="94" t="s">
        <v>68</v>
      </c>
      <c r="BM2" s="95" t="s">
        <v>68</v>
      </c>
      <c r="BN2" s="95" t="s">
        <v>68</v>
      </c>
      <c r="BO2" s="94" t="s">
        <v>68</v>
      </c>
      <c r="BP2" s="94" t="s">
        <v>68</v>
      </c>
      <c r="BQ2" s="94" t="s">
        <v>68</v>
      </c>
      <c r="BR2" s="94" t="s">
        <v>69</v>
      </c>
      <c r="BS2" s="95" t="s">
        <v>69</v>
      </c>
      <c r="BT2" s="95" t="s">
        <v>69</v>
      </c>
      <c r="BU2" s="95" t="s">
        <v>69</v>
      </c>
      <c r="BV2" s="95" t="s">
        <v>69</v>
      </c>
      <c r="BW2" s="95" t="s">
        <v>69</v>
      </c>
      <c r="BX2" s="95" t="s">
        <v>70</v>
      </c>
      <c r="BY2" s="94" t="s">
        <v>70</v>
      </c>
      <c r="BZ2" s="94" t="s">
        <v>70</v>
      </c>
      <c r="CA2" s="94" t="s">
        <v>70</v>
      </c>
      <c r="CB2" s="94" t="s">
        <v>70</v>
      </c>
      <c r="CC2" s="94" t="s">
        <v>70</v>
      </c>
      <c r="CD2" s="94" t="s">
        <v>71</v>
      </c>
      <c r="CE2" s="94" t="s">
        <v>71</v>
      </c>
      <c r="CF2" s="94" t="s">
        <v>71</v>
      </c>
      <c r="CG2" s="94" t="s">
        <v>71</v>
      </c>
      <c r="CH2" s="94" t="s">
        <v>71</v>
      </c>
      <c r="CI2" s="94" t="s">
        <v>71</v>
      </c>
      <c r="CJ2" s="94" t="s">
        <v>72</v>
      </c>
      <c r="CK2" s="94" t="s">
        <v>72</v>
      </c>
      <c r="CL2" s="94" t="s">
        <v>72</v>
      </c>
      <c r="CM2" s="94" t="s">
        <v>72</v>
      </c>
      <c r="CN2" s="94" t="s">
        <v>72</v>
      </c>
      <c r="CO2" s="94" t="s">
        <v>72</v>
      </c>
      <c r="CP2" s="95" t="s">
        <v>73</v>
      </c>
      <c r="CQ2" s="95" t="s">
        <v>73</v>
      </c>
      <c r="CR2" s="95" t="s">
        <v>73</v>
      </c>
      <c r="CS2" s="95" t="s">
        <v>73</v>
      </c>
      <c r="CT2" s="95" t="s">
        <v>73</v>
      </c>
      <c r="CU2" s="95" t="s">
        <v>73</v>
      </c>
      <c r="CV2" s="95" t="s">
        <v>74</v>
      </c>
      <c r="CW2" s="94" t="s">
        <v>74</v>
      </c>
      <c r="CX2" s="94" t="s">
        <v>74</v>
      </c>
      <c r="CY2" s="94" t="s">
        <v>74</v>
      </c>
      <c r="CZ2" s="94" t="s">
        <v>74</v>
      </c>
      <c r="DA2" s="94" t="s">
        <v>74</v>
      </c>
      <c r="DB2" s="94" t="s">
        <v>75</v>
      </c>
      <c r="DC2" s="94" t="s">
        <v>75</v>
      </c>
      <c r="DD2" s="94" t="s">
        <v>75</v>
      </c>
      <c r="DE2" s="94" t="s">
        <v>75</v>
      </c>
      <c r="DF2" s="94" t="s">
        <v>75</v>
      </c>
      <c r="DG2" s="94" t="s">
        <v>75</v>
      </c>
      <c r="DH2" s="94" t="s">
        <v>76</v>
      </c>
      <c r="DI2" s="94" t="s">
        <v>76</v>
      </c>
      <c r="DJ2" s="94" t="s">
        <v>76</v>
      </c>
      <c r="DK2" s="94" t="s">
        <v>76</v>
      </c>
      <c r="DL2" s="94" t="s">
        <v>76</v>
      </c>
      <c r="DM2" s="94" t="s">
        <v>76</v>
      </c>
      <c r="DN2" s="94" t="s">
        <v>77</v>
      </c>
      <c r="DO2" s="94" t="s">
        <v>77</v>
      </c>
      <c r="DP2" s="94" t="s">
        <v>77</v>
      </c>
      <c r="DQ2" s="94" t="s">
        <v>77</v>
      </c>
      <c r="DR2" s="94" t="s">
        <v>77</v>
      </c>
      <c r="DS2" s="94" t="s">
        <v>77</v>
      </c>
      <c r="DT2" s="94" t="s">
        <v>78</v>
      </c>
      <c r="DU2" s="94" t="s">
        <v>78</v>
      </c>
      <c r="DV2" s="94" t="s">
        <v>78</v>
      </c>
      <c r="DW2" s="94" t="s">
        <v>78</v>
      </c>
      <c r="DX2" s="94" t="s">
        <v>78</v>
      </c>
      <c r="DY2" s="94" t="s">
        <v>78</v>
      </c>
      <c r="DZ2" s="94" t="s">
        <v>79</v>
      </c>
      <c r="EA2" s="94" t="s">
        <v>79</v>
      </c>
      <c r="EB2" s="94" t="s">
        <v>79</v>
      </c>
      <c r="EC2" s="94" t="s">
        <v>79</v>
      </c>
      <c r="ED2" s="94" t="s">
        <v>79</v>
      </c>
      <c r="EE2" s="94" t="s">
        <v>79</v>
      </c>
      <c r="EF2" s="94" t="s">
        <v>80</v>
      </c>
      <c r="EG2" s="94" t="s">
        <v>80</v>
      </c>
      <c r="EH2" s="94" t="s">
        <v>80</v>
      </c>
      <c r="EI2" s="94" t="s">
        <v>80</v>
      </c>
      <c r="EJ2" s="94" t="s">
        <v>80</v>
      </c>
      <c r="EK2" s="94" t="s">
        <v>80</v>
      </c>
      <c r="EL2" s="94" t="s">
        <v>81</v>
      </c>
      <c r="EM2" s="94" t="s">
        <v>81</v>
      </c>
      <c r="EN2" s="94" t="s">
        <v>81</v>
      </c>
      <c r="EO2" s="94" t="s">
        <v>81</v>
      </c>
      <c r="EP2" s="94" t="s">
        <v>81</v>
      </c>
      <c r="EQ2" s="94" t="s">
        <v>81</v>
      </c>
      <c r="ER2" s="94" t="s">
        <v>82</v>
      </c>
      <c r="ES2" s="94" t="s">
        <v>82</v>
      </c>
      <c r="ET2" s="94" t="s">
        <v>82</v>
      </c>
      <c r="EU2" s="94" t="s">
        <v>82</v>
      </c>
      <c r="EV2" s="94" t="s">
        <v>82</v>
      </c>
      <c r="EW2" s="94" t="s">
        <v>82</v>
      </c>
      <c r="EX2" s="94" t="s">
        <v>83</v>
      </c>
      <c r="EY2" s="94" t="s">
        <v>83</v>
      </c>
      <c r="EZ2" s="94" t="s">
        <v>83</v>
      </c>
      <c r="FA2" s="94" t="s">
        <v>83</v>
      </c>
      <c r="FB2" s="94" t="s">
        <v>83</v>
      </c>
      <c r="FC2" s="94" t="s">
        <v>83</v>
      </c>
      <c r="FD2" s="94" t="s">
        <v>84</v>
      </c>
      <c r="FE2" s="93" t="s">
        <v>84</v>
      </c>
      <c r="FF2" s="93" t="s">
        <v>84</v>
      </c>
      <c r="FG2" s="93" t="s">
        <v>84</v>
      </c>
      <c r="FH2" s="93" t="s">
        <v>84</v>
      </c>
      <c r="FI2" s="93" t="s">
        <v>84</v>
      </c>
      <c r="FJ2" s="96" t="s">
        <v>85</v>
      </c>
      <c r="FK2" s="96" t="s">
        <v>85</v>
      </c>
      <c r="FL2" s="96" t="s">
        <v>85</v>
      </c>
      <c r="FM2" s="96" t="s">
        <v>85</v>
      </c>
      <c r="FN2" s="97" t="s">
        <v>85</v>
      </c>
      <c r="FO2" s="96" t="s">
        <v>85</v>
      </c>
    </row>
    <row r="3" spans="1:171" s="99" customFormat="1" ht="234" customHeight="1">
      <c r="A3" s="92"/>
      <c r="B3" s="11"/>
      <c r="C3" s="12"/>
      <c r="D3" s="18" t="s">
        <v>16</v>
      </c>
      <c r="E3" s="18" t="s">
        <v>17</v>
      </c>
      <c r="F3" s="18" t="s">
        <v>18</v>
      </c>
      <c r="G3" s="18" t="s">
        <v>19</v>
      </c>
      <c r="H3" s="20" t="s">
        <v>20</v>
      </c>
      <c r="I3" s="20" t="s">
        <v>21</v>
      </c>
      <c r="J3" s="18" t="s">
        <v>16</v>
      </c>
      <c r="K3" s="18" t="s">
        <v>17</v>
      </c>
      <c r="L3" s="18" t="s">
        <v>18</v>
      </c>
      <c r="M3" s="18" t="s">
        <v>19</v>
      </c>
      <c r="N3" s="20" t="s">
        <v>20</v>
      </c>
      <c r="O3" s="20" t="s">
        <v>21</v>
      </c>
      <c r="P3" s="18" t="s">
        <v>16</v>
      </c>
      <c r="Q3" s="18" t="s">
        <v>17</v>
      </c>
      <c r="R3" s="18" t="s">
        <v>18</v>
      </c>
      <c r="S3" s="18" t="s">
        <v>19</v>
      </c>
      <c r="T3" s="20" t="s">
        <v>20</v>
      </c>
      <c r="U3" s="20" t="s">
        <v>21</v>
      </c>
      <c r="V3" s="18" t="s">
        <v>16</v>
      </c>
      <c r="W3" s="18" t="s">
        <v>17</v>
      </c>
      <c r="X3" s="18" t="s">
        <v>18</v>
      </c>
      <c r="Y3" s="18" t="s">
        <v>19</v>
      </c>
      <c r="Z3" s="20" t="s">
        <v>20</v>
      </c>
      <c r="AA3" s="20" t="s">
        <v>21</v>
      </c>
      <c r="AB3" s="18" t="s">
        <v>16</v>
      </c>
      <c r="AC3" s="18" t="s">
        <v>17</v>
      </c>
      <c r="AD3" s="18" t="s">
        <v>18</v>
      </c>
      <c r="AE3" s="18" t="s">
        <v>19</v>
      </c>
      <c r="AF3" s="20" t="s">
        <v>20</v>
      </c>
      <c r="AG3" s="20" t="s">
        <v>21</v>
      </c>
      <c r="AH3" s="18" t="s">
        <v>16</v>
      </c>
      <c r="AI3" s="18" t="s">
        <v>17</v>
      </c>
      <c r="AJ3" s="18" t="s">
        <v>18</v>
      </c>
      <c r="AK3" s="18" t="s">
        <v>19</v>
      </c>
      <c r="AL3" s="20" t="s">
        <v>20</v>
      </c>
      <c r="AM3" s="20" t="s">
        <v>21</v>
      </c>
      <c r="AN3" s="18" t="s">
        <v>16</v>
      </c>
      <c r="AO3" s="18" t="s">
        <v>17</v>
      </c>
      <c r="AP3" s="18" t="s">
        <v>18</v>
      </c>
      <c r="AQ3" s="18" t="s">
        <v>19</v>
      </c>
      <c r="AR3" s="20" t="s">
        <v>20</v>
      </c>
      <c r="AS3" s="20" t="s">
        <v>21</v>
      </c>
      <c r="AT3" s="18" t="s">
        <v>16</v>
      </c>
      <c r="AU3" s="18" t="s">
        <v>17</v>
      </c>
      <c r="AV3" s="18" t="s">
        <v>18</v>
      </c>
      <c r="AW3" s="18" t="s">
        <v>19</v>
      </c>
      <c r="AX3" s="20" t="s">
        <v>20</v>
      </c>
      <c r="AY3" s="20" t="s">
        <v>21</v>
      </c>
      <c r="AZ3" s="18" t="s">
        <v>16</v>
      </c>
      <c r="BA3" s="18" t="s">
        <v>17</v>
      </c>
      <c r="BB3" s="18" t="s">
        <v>18</v>
      </c>
      <c r="BC3" s="18" t="s">
        <v>19</v>
      </c>
      <c r="BD3" s="20" t="s">
        <v>20</v>
      </c>
      <c r="BE3" s="20" t="s">
        <v>21</v>
      </c>
      <c r="BF3" s="18" t="s">
        <v>16</v>
      </c>
      <c r="BG3" s="18" t="s">
        <v>17</v>
      </c>
      <c r="BH3" s="18" t="s">
        <v>18</v>
      </c>
      <c r="BI3" s="18" t="s">
        <v>19</v>
      </c>
      <c r="BJ3" s="20" t="s">
        <v>20</v>
      </c>
      <c r="BK3" s="20" t="s">
        <v>21</v>
      </c>
      <c r="BL3" s="18" t="s">
        <v>16</v>
      </c>
      <c r="BM3" s="18" t="s">
        <v>17</v>
      </c>
      <c r="BN3" s="18" t="s">
        <v>18</v>
      </c>
      <c r="BO3" s="18" t="s">
        <v>19</v>
      </c>
      <c r="BP3" s="20" t="s">
        <v>20</v>
      </c>
      <c r="BQ3" s="20" t="s">
        <v>21</v>
      </c>
      <c r="BR3" s="18" t="s">
        <v>16</v>
      </c>
      <c r="BS3" s="18" t="s">
        <v>17</v>
      </c>
      <c r="BT3" s="18" t="s">
        <v>18</v>
      </c>
      <c r="BU3" s="18" t="s">
        <v>19</v>
      </c>
      <c r="BV3" s="20" t="s">
        <v>20</v>
      </c>
      <c r="BW3" s="20" t="s">
        <v>21</v>
      </c>
      <c r="BX3" s="18" t="s">
        <v>16</v>
      </c>
      <c r="BY3" s="18" t="s">
        <v>17</v>
      </c>
      <c r="BZ3" s="18" t="s">
        <v>18</v>
      </c>
      <c r="CA3" s="18" t="s">
        <v>19</v>
      </c>
      <c r="CB3" s="20" t="s">
        <v>20</v>
      </c>
      <c r="CC3" s="20" t="s">
        <v>21</v>
      </c>
      <c r="CD3" s="18" t="s">
        <v>16</v>
      </c>
      <c r="CE3" s="18" t="s">
        <v>17</v>
      </c>
      <c r="CF3" s="18" t="s">
        <v>18</v>
      </c>
      <c r="CG3" s="18" t="s">
        <v>19</v>
      </c>
      <c r="CH3" s="20" t="s">
        <v>20</v>
      </c>
      <c r="CI3" s="20" t="s">
        <v>21</v>
      </c>
      <c r="CJ3" s="18" t="s">
        <v>16</v>
      </c>
      <c r="CK3" s="18" t="s">
        <v>17</v>
      </c>
      <c r="CL3" s="18" t="s">
        <v>18</v>
      </c>
      <c r="CM3" s="18" t="s">
        <v>19</v>
      </c>
      <c r="CN3" s="20" t="s">
        <v>20</v>
      </c>
      <c r="CO3" s="20" t="s">
        <v>21</v>
      </c>
      <c r="CP3" s="18" t="s">
        <v>16</v>
      </c>
      <c r="CQ3" s="18" t="s">
        <v>17</v>
      </c>
      <c r="CR3" s="18" t="s">
        <v>18</v>
      </c>
      <c r="CS3" s="18" t="s">
        <v>19</v>
      </c>
      <c r="CT3" s="20" t="s">
        <v>20</v>
      </c>
      <c r="CU3" s="20" t="s">
        <v>21</v>
      </c>
      <c r="CV3" s="18" t="s">
        <v>16</v>
      </c>
      <c r="CW3" s="18" t="s">
        <v>17</v>
      </c>
      <c r="CX3" s="18" t="s">
        <v>18</v>
      </c>
      <c r="CY3" s="18" t="s">
        <v>19</v>
      </c>
      <c r="CZ3" s="20" t="s">
        <v>20</v>
      </c>
      <c r="DA3" s="20" t="s">
        <v>21</v>
      </c>
      <c r="DB3" s="18" t="s">
        <v>16</v>
      </c>
      <c r="DC3" s="18" t="s">
        <v>17</v>
      </c>
      <c r="DD3" s="18" t="s">
        <v>18</v>
      </c>
      <c r="DE3" s="18" t="s">
        <v>19</v>
      </c>
      <c r="DF3" s="20" t="s">
        <v>20</v>
      </c>
      <c r="DG3" s="20" t="s">
        <v>21</v>
      </c>
      <c r="DH3" s="18" t="s">
        <v>16</v>
      </c>
      <c r="DI3" s="18" t="s">
        <v>17</v>
      </c>
      <c r="DJ3" s="18" t="s">
        <v>18</v>
      </c>
      <c r="DK3" s="18" t="s">
        <v>19</v>
      </c>
      <c r="DL3" s="20" t="s">
        <v>20</v>
      </c>
      <c r="DM3" s="20" t="s">
        <v>21</v>
      </c>
      <c r="DN3" s="18" t="s">
        <v>16</v>
      </c>
      <c r="DO3" s="18" t="s">
        <v>17</v>
      </c>
      <c r="DP3" s="18" t="s">
        <v>18</v>
      </c>
      <c r="DQ3" s="18" t="s">
        <v>19</v>
      </c>
      <c r="DR3" s="20" t="s">
        <v>20</v>
      </c>
      <c r="DS3" s="20" t="s">
        <v>21</v>
      </c>
      <c r="DT3" s="18" t="s">
        <v>16</v>
      </c>
      <c r="DU3" s="18" t="s">
        <v>17</v>
      </c>
      <c r="DV3" s="18" t="s">
        <v>18</v>
      </c>
      <c r="DW3" s="18" t="s">
        <v>19</v>
      </c>
      <c r="DX3" s="20" t="s">
        <v>20</v>
      </c>
      <c r="DY3" s="20" t="s">
        <v>21</v>
      </c>
      <c r="DZ3" s="18" t="s">
        <v>16</v>
      </c>
      <c r="EA3" s="18" t="s">
        <v>17</v>
      </c>
      <c r="EB3" s="18" t="s">
        <v>18</v>
      </c>
      <c r="EC3" s="18" t="s">
        <v>19</v>
      </c>
      <c r="ED3" s="20" t="s">
        <v>20</v>
      </c>
      <c r="EE3" s="20" t="s">
        <v>21</v>
      </c>
      <c r="EF3" s="18" t="s">
        <v>16</v>
      </c>
      <c r="EG3" s="18" t="s">
        <v>17</v>
      </c>
      <c r="EH3" s="18" t="s">
        <v>18</v>
      </c>
      <c r="EI3" s="18" t="s">
        <v>19</v>
      </c>
      <c r="EJ3" s="20" t="s">
        <v>20</v>
      </c>
      <c r="EK3" s="20" t="s">
        <v>21</v>
      </c>
      <c r="EL3" s="18" t="s">
        <v>16</v>
      </c>
      <c r="EM3" s="18" t="s">
        <v>17</v>
      </c>
      <c r="EN3" s="18" t="s">
        <v>18</v>
      </c>
      <c r="EO3" s="18" t="s">
        <v>19</v>
      </c>
      <c r="EP3" s="20" t="s">
        <v>20</v>
      </c>
      <c r="EQ3" s="20" t="s">
        <v>21</v>
      </c>
      <c r="ER3" s="18" t="s">
        <v>16</v>
      </c>
      <c r="ES3" s="18" t="s">
        <v>17</v>
      </c>
      <c r="ET3" s="18" t="s">
        <v>18</v>
      </c>
      <c r="EU3" s="18" t="s">
        <v>19</v>
      </c>
      <c r="EV3" s="20" t="s">
        <v>20</v>
      </c>
      <c r="EW3" s="20" t="s">
        <v>21</v>
      </c>
      <c r="EX3" s="18" t="s">
        <v>16</v>
      </c>
      <c r="EY3" s="18" t="s">
        <v>17</v>
      </c>
      <c r="EZ3" s="18" t="s">
        <v>18</v>
      </c>
      <c r="FA3" s="18" t="s">
        <v>19</v>
      </c>
      <c r="FB3" s="20" t="s">
        <v>20</v>
      </c>
      <c r="FC3" s="20" t="s">
        <v>21</v>
      </c>
      <c r="FD3" s="18" t="s">
        <v>16</v>
      </c>
      <c r="FE3" s="18" t="s">
        <v>17</v>
      </c>
      <c r="FF3" s="18" t="s">
        <v>18</v>
      </c>
      <c r="FG3" s="18" t="s">
        <v>19</v>
      </c>
      <c r="FH3" s="20" t="s">
        <v>20</v>
      </c>
      <c r="FI3" s="20" t="s">
        <v>21</v>
      </c>
      <c r="FJ3" s="18" t="s">
        <v>16</v>
      </c>
      <c r="FK3" s="20" t="s">
        <v>86</v>
      </c>
      <c r="FL3" s="18" t="s">
        <v>18</v>
      </c>
      <c r="FM3" s="18" t="s">
        <v>19</v>
      </c>
      <c r="FN3" s="20" t="s">
        <v>20</v>
      </c>
      <c r="FO3" s="20" t="s">
        <v>21</v>
      </c>
    </row>
    <row r="4" spans="1:171" s="88" customFormat="1" ht="12.75">
      <c r="A4" s="100" t="s">
        <v>24</v>
      </c>
      <c r="B4" s="12" t="s">
        <v>25</v>
      </c>
      <c r="C4" s="12" t="s">
        <v>26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1</v>
      </c>
      <c r="K4" s="23">
        <v>2</v>
      </c>
      <c r="L4" s="23">
        <v>3</v>
      </c>
      <c r="M4" s="23">
        <v>4</v>
      </c>
      <c r="N4" s="23">
        <v>5</v>
      </c>
      <c r="O4" s="23">
        <v>6</v>
      </c>
      <c r="P4" s="23">
        <v>1</v>
      </c>
      <c r="Q4" s="23">
        <v>2</v>
      </c>
      <c r="R4" s="23">
        <v>3</v>
      </c>
      <c r="S4" s="23">
        <v>4</v>
      </c>
      <c r="T4" s="23">
        <v>5</v>
      </c>
      <c r="U4" s="23">
        <v>6</v>
      </c>
      <c r="V4" s="23">
        <v>1</v>
      </c>
      <c r="W4" s="23">
        <v>2</v>
      </c>
      <c r="X4" s="23">
        <v>3</v>
      </c>
      <c r="Y4" s="23">
        <v>4</v>
      </c>
      <c r="Z4" s="23">
        <v>5</v>
      </c>
      <c r="AA4" s="23">
        <v>6</v>
      </c>
      <c r="AB4" s="23">
        <v>1</v>
      </c>
      <c r="AC4" s="23">
        <v>2</v>
      </c>
      <c r="AD4" s="23">
        <v>3</v>
      </c>
      <c r="AE4" s="23">
        <v>4</v>
      </c>
      <c r="AF4" s="23">
        <v>5</v>
      </c>
      <c r="AG4" s="23">
        <v>6</v>
      </c>
      <c r="AH4" s="23">
        <v>1</v>
      </c>
      <c r="AI4" s="23">
        <v>2</v>
      </c>
      <c r="AJ4" s="23">
        <v>3</v>
      </c>
      <c r="AK4" s="23">
        <v>4</v>
      </c>
      <c r="AL4" s="23">
        <v>5</v>
      </c>
      <c r="AM4" s="23">
        <v>6</v>
      </c>
      <c r="AN4" s="23">
        <v>1</v>
      </c>
      <c r="AO4" s="23">
        <v>2</v>
      </c>
      <c r="AP4" s="23">
        <v>3</v>
      </c>
      <c r="AQ4" s="23">
        <v>4</v>
      </c>
      <c r="AR4" s="23">
        <v>5</v>
      </c>
      <c r="AS4" s="23">
        <v>6</v>
      </c>
      <c r="AT4" s="23">
        <v>1</v>
      </c>
      <c r="AU4" s="23">
        <v>2</v>
      </c>
      <c r="AV4" s="23">
        <v>3</v>
      </c>
      <c r="AW4" s="23">
        <v>4</v>
      </c>
      <c r="AX4" s="23">
        <v>5</v>
      </c>
      <c r="AY4" s="23">
        <v>6</v>
      </c>
      <c r="AZ4" s="23">
        <v>1</v>
      </c>
      <c r="BA4" s="23">
        <v>2</v>
      </c>
      <c r="BB4" s="23">
        <v>3</v>
      </c>
      <c r="BC4" s="23">
        <v>4</v>
      </c>
      <c r="BD4" s="23">
        <v>5</v>
      </c>
      <c r="BE4" s="23">
        <v>6</v>
      </c>
      <c r="BF4" s="101">
        <v>1</v>
      </c>
      <c r="BG4" s="101">
        <v>2</v>
      </c>
      <c r="BH4" s="101">
        <v>3</v>
      </c>
      <c r="BI4" s="101">
        <v>4</v>
      </c>
      <c r="BJ4" s="101">
        <v>5</v>
      </c>
      <c r="BK4" s="101">
        <v>6</v>
      </c>
      <c r="BL4" s="23">
        <v>1</v>
      </c>
      <c r="BM4" s="23">
        <v>2</v>
      </c>
      <c r="BN4" s="23">
        <v>3</v>
      </c>
      <c r="BO4" s="23">
        <v>4</v>
      </c>
      <c r="BP4" s="23">
        <v>5</v>
      </c>
      <c r="BQ4" s="23">
        <v>6</v>
      </c>
      <c r="BR4" s="23">
        <v>1</v>
      </c>
      <c r="BS4" s="23">
        <v>2</v>
      </c>
      <c r="BT4" s="23">
        <v>3</v>
      </c>
      <c r="BU4" s="23">
        <v>4</v>
      </c>
      <c r="BV4" s="23">
        <v>5</v>
      </c>
      <c r="BW4" s="23">
        <v>6</v>
      </c>
      <c r="BX4" s="23">
        <v>1</v>
      </c>
      <c r="BY4" s="23">
        <v>2</v>
      </c>
      <c r="BZ4" s="23">
        <v>3</v>
      </c>
      <c r="CA4" s="23">
        <v>4</v>
      </c>
      <c r="CB4" s="23">
        <v>5</v>
      </c>
      <c r="CC4" s="23">
        <v>6</v>
      </c>
      <c r="CD4" s="23">
        <v>1</v>
      </c>
      <c r="CE4" s="23">
        <v>2</v>
      </c>
      <c r="CF4" s="23">
        <v>3</v>
      </c>
      <c r="CG4" s="23">
        <v>4</v>
      </c>
      <c r="CH4" s="23">
        <v>5</v>
      </c>
      <c r="CI4" s="23">
        <v>6</v>
      </c>
      <c r="CJ4" s="23">
        <v>1</v>
      </c>
      <c r="CK4" s="23">
        <v>2</v>
      </c>
      <c r="CL4" s="23">
        <v>3</v>
      </c>
      <c r="CM4" s="23">
        <v>4</v>
      </c>
      <c r="CN4" s="23">
        <v>5</v>
      </c>
      <c r="CO4" s="23">
        <v>6</v>
      </c>
      <c r="CP4" s="102">
        <v>1</v>
      </c>
      <c r="CQ4" s="102">
        <v>2</v>
      </c>
      <c r="CR4" s="102">
        <v>3</v>
      </c>
      <c r="CS4" s="102">
        <v>4</v>
      </c>
      <c r="CT4" s="23">
        <v>5</v>
      </c>
      <c r="CU4" s="23">
        <v>6</v>
      </c>
      <c r="CV4" s="102">
        <v>1</v>
      </c>
      <c r="CW4" s="102">
        <v>2</v>
      </c>
      <c r="CX4" s="102">
        <v>3</v>
      </c>
      <c r="CY4" s="102">
        <v>4</v>
      </c>
      <c r="CZ4" s="23">
        <v>5</v>
      </c>
      <c r="DA4" s="23">
        <v>6</v>
      </c>
      <c r="DB4" s="102">
        <v>1</v>
      </c>
      <c r="DC4" s="102">
        <v>2</v>
      </c>
      <c r="DD4" s="102">
        <v>3</v>
      </c>
      <c r="DE4" s="102">
        <v>4</v>
      </c>
      <c r="DF4" s="23">
        <v>5</v>
      </c>
      <c r="DG4" s="23">
        <v>6</v>
      </c>
      <c r="DH4" s="102">
        <v>1</v>
      </c>
      <c r="DI4" s="102">
        <v>2</v>
      </c>
      <c r="DJ4" s="102">
        <v>3</v>
      </c>
      <c r="DK4" s="102">
        <v>4</v>
      </c>
      <c r="DL4" s="23">
        <v>5</v>
      </c>
      <c r="DM4" s="23">
        <v>6</v>
      </c>
      <c r="DN4" s="102">
        <v>1</v>
      </c>
      <c r="DO4" s="102">
        <v>2</v>
      </c>
      <c r="DP4" s="102">
        <v>3</v>
      </c>
      <c r="DQ4" s="102">
        <v>4</v>
      </c>
      <c r="DR4" s="23">
        <v>5</v>
      </c>
      <c r="DS4" s="23">
        <v>6</v>
      </c>
      <c r="DT4" s="102">
        <v>1</v>
      </c>
      <c r="DU4" s="102">
        <v>2</v>
      </c>
      <c r="DV4" s="102">
        <v>3</v>
      </c>
      <c r="DW4" s="102">
        <v>4</v>
      </c>
      <c r="DX4" s="23">
        <v>5</v>
      </c>
      <c r="DY4" s="23">
        <v>6</v>
      </c>
      <c r="DZ4" s="102">
        <v>1</v>
      </c>
      <c r="EA4" s="102">
        <v>2</v>
      </c>
      <c r="EB4" s="102">
        <v>3</v>
      </c>
      <c r="EC4" s="102">
        <v>4</v>
      </c>
      <c r="ED4" s="23">
        <v>5</v>
      </c>
      <c r="EE4" s="23">
        <v>6</v>
      </c>
      <c r="EF4" s="102">
        <v>1</v>
      </c>
      <c r="EG4" s="102">
        <v>2</v>
      </c>
      <c r="EH4" s="102">
        <v>3</v>
      </c>
      <c r="EI4" s="102">
        <v>4</v>
      </c>
      <c r="EJ4" s="23">
        <v>5</v>
      </c>
      <c r="EK4" s="23">
        <v>6</v>
      </c>
      <c r="EL4" s="102">
        <v>1</v>
      </c>
      <c r="EM4" s="102">
        <v>2</v>
      </c>
      <c r="EN4" s="102">
        <v>3</v>
      </c>
      <c r="EO4" s="102">
        <v>4</v>
      </c>
      <c r="EP4" s="23">
        <v>5</v>
      </c>
      <c r="EQ4" s="23">
        <v>6</v>
      </c>
      <c r="ER4" s="102">
        <v>1</v>
      </c>
      <c r="ES4" s="102">
        <v>2</v>
      </c>
      <c r="ET4" s="102">
        <v>3</v>
      </c>
      <c r="EU4" s="102">
        <v>4</v>
      </c>
      <c r="EV4" s="23">
        <v>5</v>
      </c>
      <c r="EW4" s="23">
        <v>6</v>
      </c>
      <c r="EX4" s="102">
        <v>1</v>
      </c>
      <c r="EY4" s="102">
        <v>2</v>
      </c>
      <c r="EZ4" s="102">
        <v>3</v>
      </c>
      <c r="FA4" s="102">
        <v>4</v>
      </c>
      <c r="FB4" s="23">
        <v>5</v>
      </c>
      <c r="FC4" s="23">
        <v>6</v>
      </c>
      <c r="FD4" s="102">
        <v>1</v>
      </c>
      <c r="FE4" s="102">
        <v>2</v>
      </c>
      <c r="FF4" s="102">
        <v>3</v>
      </c>
      <c r="FG4" s="102">
        <v>4</v>
      </c>
      <c r="FH4" s="23">
        <v>5</v>
      </c>
      <c r="FI4" s="23">
        <v>6</v>
      </c>
      <c r="FJ4" s="23">
        <v>1</v>
      </c>
      <c r="FK4" s="23">
        <v>2</v>
      </c>
      <c r="FL4" s="103">
        <v>3</v>
      </c>
      <c r="FM4" s="104">
        <v>4</v>
      </c>
      <c r="FN4" s="105">
        <v>5</v>
      </c>
      <c r="FO4" s="105">
        <v>6</v>
      </c>
    </row>
    <row r="5" spans="1:171" s="99" customFormat="1" ht="40.5" customHeight="1">
      <c r="A5" s="25">
        <v>7</v>
      </c>
      <c r="B5" s="26" t="s">
        <v>27</v>
      </c>
      <c r="C5" s="27" t="s">
        <v>28</v>
      </c>
      <c r="D5" s="106" t="s">
        <v>87</v>
      </c>
      <c r="E5" s="106" t="s">
        <v>87</v>
      </c>
      <c r="F5" s="106" t="s">
        <v>87</v>
      </c>
      <c r="G5" s="31">
        <f aca="true" t="shared" si="0" ref="G5:G10">F5/D5</f>
        <v>1</v>
      </c>
      <c r="H5" s="107">
        <v>16</v>
      </c>
      <c r="I5" s="31">
        <f>E5/H5</f>
        <v>1</v>
      </c>
      <c r="J5" s="108">
        <v>25</v>
      </c>
      <c r="K5" s="38">
        <v>25</v>
      </c>
      <c r="L5" s="38">
        <v>25</v>
      </c>
      <c r="M5" s="31">
        <f>L5/J5</f>
        <v>1</v>
      </c>
      <c r="N5" s="107">
        <v>25</v>
      </c>
      <c r="O5" s="31">
        <f>K5/N5</f>
        <v>1</v>
      </c>
      <c r="P5" s="72">
        <v>16</v>
      </c>
      <c r="Q5" s="72">
        <v>16</v>
      </c>
      <c r="R5" s="72">
        <v>16</v>
      </c>
      <c r="S5" s="31">
        <f>R5/P5</f>
        <v>1</v>
      </c>
      <c r="T5" s="30">
        <v>16</v>
      </c>
      <c r="U5" s="31">
        <f>Q5/T5</f>
        <v>1</v>
      </c>
      <c r="V5" s="109" t="s">
        <v>87</v>
      </c>
      <c r="W5" s="109" t="s">
        <v>87</v>
      </c>
      <c r="X5" s="109" t="s">
        <v>87</v>
      </c>
      <c r="Y5" s="31">
        <f>X5/V5</f>
        <v>1</v>
      </c>
      <c r="Z5" s="30">
        <v>16</v>
      </c>
      <c r="AA5" s="31">
        <f>W5/Z5</f>
        <v>1</v>
      </c>
      <c r="AB5" s="72">
        <v>14</v>
      </c>
      <c r="AC5" s="72">
        <v>14</v>
      </c>
      <c r="AD5" s="72">
        <v>14</v>
      </c>
      <c r="AE5" s="31">
        <f>AD5/AB5</f>
        <v>1</v>
      </c>
      <c r="AF5" s="107">
        <v>14</v>
      </c>
      <c r="AG5" s="31">
        <f>AC5/AF5</f>
        <v>1</v>
      </c>
      <c r="AH5" s="38">
        <v>22</v>
      </c>
      <c r="AI5" s="38">
        <v>22</v>
      </c>
      <c r="AJ5" s="38">
        <v>22</v>
      </c>
      <c r="AK5" s="31">
        <f>AJ5/AH5</f>
        <v>1</v>
      </c>
      <c r="AL5" s="30">
        <v>25</v>
      </c>
      <c r="AM5" s="31">
        <v>0.88</v>
      </c>
      <c r="AN5" s="38">
        <v>27</v>
      </c>
      <c r="AO5" s="38">
        <v>27</v>
      </c>
      <c r="AP5" s="38">
        <v>27</v>
      </c>
      <c r="AQ5" s="31">
        <f>AP5/AN5</f>
        <v>1</v>
      </c>
      <c r="AR5" s="30">
        <v>27</v>
      </c>
      <c r="AS5" s="31">
        <f>AO5/AR5</f>
        <v>1</v>
      </c>
      <c r="AT5" s="38">
        <v>10</v>
      </c>
      <c r="AU5" s="38">
        <v>10</v>
      </c>
      <c r="AV5" s="38">
        <v>10</v>
      </c>
      <c r="AW5" s="31">
        <f>AV5/AT5</f>
        <v>1</v>
      </c>
      <c r="AX5" s="30">
        <v>10</v>
      </c>
      <c r="AY5" s="31">
        <f>AU5/AX5</f>
        <v>1</v>
      </c>
      <c r="AZ5" s="38">
        <v>25</v>
      </c>
      <c r="BA5" s="38">
        <v>25</v>
      </c>
      <c r="BB5" s="38">
        <v>25</v>
      </c>
      <c r="BC5" s="31">
        <f>BB5/AZ5</f>
        <v>1</v>
      </c>
      <c r="BD5" s="30">
        <v>25</v>
      </c>
      <c r="BE5" s="31">
        <f>BA5/BD5</f>
        <v>1</v>
      </c>
      <c r="BF5" s="110">
        <v>13</v>
      </c>
      <c r="BG5" s="72">
        <v>13</v>
      </c>
      <c r="BH5" s="72">
        <v>13</v>
      </c>
      <c r="BI5" s="31">
        <f>BH5/BF5</f>
        <v>1</v>
      </c>
      <c r="BJ5" s="107">
        <v>13</v>
      </c>
      <c r="BK5" s="31">
        <f>BG5/BJ5</f>
        <v>1</v>
      </c>
      <c r="BL5" s="38">
        <v>19</v>
      </c>
      <c r="BM5" s="38">
        <v>19</v>
      </c>
      <c r="BN5" s="38">
        <v>19</v>
      </c>
      <c r="BO5" s="31">
        <f>BN5/BL5</f>
        <v>1</v>
      </c>
      <c r="BP5" s="30">
        <v>20</v>
      </c>
      <c r="BQ5" s="31">
        <f>BM5/BP5</f>
        <v>0.95</v>
      </c>
      <c r="BR5" s="47">
        <v>28</v>
      </c>
      <c r="BS5" s="75">
        <v>28</v>
      </c>
      <c r="BT5" s="75">
        <v>28</v>
      </c>
      <c r="BU5" s="31">
        <f aca="true" t="shared" si="1" ref="BU5:BU10">BT5/BR5</f>
        <v>1</v>
      </c>
      <c r="BV5" s="30">
        <v>30</v>
      </c>
      <c r="BW5" s="31">
        <f>BS5/BV5</f>
        <v>0.9333333333333333</v>
      </c>
      <c r="BX5" s="75">
        <v>23</v>
      </c>
      <c r="BY5" s="75">
        <v>23</v>
      </c>
      <c r="BZ5" s="75">
        <v>23</v>
      </c>
      <c r="CA5" s="31">
        <f aca="true" t="shared" si="2" ref="CA5:CA10">BZ5/BX5</f>
        <v>1</v>
      </c>
      <c r="CB5" s="30">
        <v>23</v>
      </c>
      <c r="CC5" s="31">
        <f aca="true" t="shared" si="3" ref="CC5:CC10">BY5/CB5</f>
        <v>1</v>
      </c>
      <c r="CD5" s="75">
        <v>25</v>
      </c>
      <c r="CE5" s="75">
        <v>25</v>
      </c>
      <c r="CF5" s="75">
        <v>25</v>
      </c>
      <c r="CG5" s="31">
        <f>CF5/CD5</f>
        <v>1</v>
      </c>
      <c r="CH5" s="30">
        <v>30</v>
      </c>
      <c r="CI5" s="31">
        <v>0.83</v>
      </c>
      <c r="CJ5" s="38">
        <v>21</v>
      </c>
      <c r="CK5" s="38">
        <v>21</v>
      </c>
      <c r="CL5" s="38">
        <v>21</v>
      </c>
      <c r="CM5" s="31">
        <f>CL5/CJ5</f>
        <v>1</v>
      </c>
      <c r="CN5" s="30">
        <v>21</v>
      </c>
      <c r="CO5" s="31">
        <f aca="true" t="shared" si="4" ref="CO5:CO13">CK5/CN5</f>
        <v>1</v>
      </c>
      <c r="CP5" s="38">
        <v>30</v>
      </c>
      <c r="CQ5" s="38">
        <v>30</v>
      </c>
      <c r="CR5" s="38">
        <v>30</v>
      </c>
      <c r="CS5" s="31">
        <f>CR5/CP5</f>
        <v>1</v>
      </c>
      <c r="CT5" s="30">
        <v>30</v>
      </c>
      <c r="CU5" s="31">
        <f>CQ5/CT5</f>
        <v>1</v>
      </c>
      <c r="CV5" s="38">
        <v>15</v>
      </c>
      <c r="CW5" s="38">
        <v>15</v>
      </c>
      <c r="CX5" s="38">
        <v>15</v>
      </c>
      <c r="CY5" s="31">
        <f>CX5/CV5</f>
        <v>1</v>
      </c>
      <c r="CZ5" s="30">
        <v>16</v>
      </c>
      <c r="DA5" s="31">
        <f>CW5/CZ5</f>
        <v>0.9375</v>
      </c>
      <c r="DB5" s="111">
        <v>14</v>
      </c>
      <c r="DC5" s="111">
        <v>14</v>
      </c>
      <c r="DD5" s="111">
        <v>14</v>
      </c>
      <c r="DE5" s="31">
        <f>DD5/DB5</f>
        <v>1</v>
      </c>
      <c r="DF5" s="107">
        <v>14</v>
      </c>
      <c r="DG5" s="31">
        <f>DC5/DF5</f>
        <v>1</v>
      </c>
      <c r="DH5" s="38">
        <v>27</v>
      </c>
      <c r="DI5" s="38">
        <v>27</v>
      </c>
      <c r="DJ5" s="38">
        <v>27</v>
      </c>
      <c r="DK5" s="31">
        <f>DJ5/DH5</f>
        <v>1</v>
      </c>
      <c r="DL5" s="30">
        <v>27</v>
      </c>
      <c r="DM5" s="31">
        <f>DI5/DL5</f>
        <v>1</v>
      </c>
      <c r="DN5" s="75">
        <v>19</v>
      </c>
      <c r="DO5" s="75">
        <v>19</v>
      </c>
      <c r="DP5" s="75">
        <v>19</v>
      </c>
      <c r="DQ5" s="31">
        <f aca="true" t="shared" si="5" ref="DQ5:DQ10">DP5/DN5</f>
        <v>1</v>
      </c>
      <c r="DR5" s="30">
        <v>19</v>
      </c>
      <c r="DS5" s="31">
        <f>DO5/DR5</f>
        <v>1</v>
      </c>
      <c r="DT5" s="38">
        <v>32</v>
      </c>
      <c r="DU5" s="38">
        <v>32</v>
      </c>
      <c r="DV5" s="38">
        <v>32</v>
      </c>
      <c r="DW5" s="31">
        <f>DV5/DT5</f>
        <v>1</v>
      </c>
      <c r="DX5" s="30">
        <v>32</v>
      </c>
      <c r="DY5" s="31">
        <f>DU5/DX5</f>
        <v>1</v>
      </c>
      <c r="DZ5" s="72">
        <v>35</v>
      </c>
      <c r="EA5" s="72">
        <v>35</v>
      </c>
      <c r="EB5" s="72">
        <v>35</v>
      </c>
      <c r="EC5" s="31">
        <f>EB5/DZ5</f>
        <v>1</v>
      </c>
      <c r="ED5" s="107">
        <v>35</v>
      </c>
      <c r="EE5" s="31">
        <f>EA5/ED5</f>
        <v>1</v>
      </c>
      <c r="EF5" s="38">
        <v>20</v>
      </c>
      <c r="EG5" s="38">
        <v>20</v>
      </c>
      <c r="EH5" s="38">
        <v>20</v>
      </c>
      <c r="EI5" s="31">
        <f>EH5/EF5</f>
        <v>1</v>
      </c>
      <c r="EJ5" s="30">
        <v>20</v>
      </c>
      <c r="EK5" s="31">
        <f>EG5/EJ5</f>
        <v>1</v>
      </c>
      <c r="EL5" s="72">
        <v>15</v>
      </c>
      <c r="EM5" s="72">
        <v>15</v>
      </c>
      <c r="EN5" s="72">
        <v>15</v>
      </c>
      <c r="EO5" s="31">
        <f>EN5/EL5</f>
        <v>1</v>
      </c>
      <c r="EP5" s="107">
        <v>15</v>
      </c>
      <c r="EQ5" s="31">
        <f>EM5/EP5</f>
        <v>1</v>
      </c>
      <c r="ER5" s="38">
        <v>22</v>
      </c>
      <c r="ES5" s="38">
        <v>22</v>
      </c>
      <c r="ET5" s="38">
        <v>22</v>
      </c>
      <c r="EU5" s="31">
        <f>ET5/ER5</f>
        <v>1</v>
      </c>
      <c r="EV5" s="30">
        <v>22</v>
      </c>
      <c r="EW5" s="31">
        <f>ES5/EV5</f>
        <v>1</v>
      </c>
      <c r="EX5" s="72">
        <v>25</v>
      </c>
      <c r="EY5" s="72">
        <v>25</v>
      </c>
      <c r="EZ5" s="72">
        <v>25</v>
      </c>
      <c r="FA5" s="31">
        <f>EZ5/EX5</f>
        <v>1</v>
      </c>
      <c r="FB5" s="107">
        <v>25</v>
      </c>
      <c r="FC5" s="31">
        <f>EY5/FB5</f>
        <v>1</v>
      </c>
      <c r="FD5" s="38">
        <v>22</v>
      </c>
      <c r="FE5" s="38">
        <v>22</v>
      </c>
      <c r="FF5" s="38">
        <v>22</v>
      </c>
      <c r="FG5" s="31">
        <f>FF5/FD5</f>
        <v>1</v>
      </c>
      <c r="FH5" s="30">
        <v>22</v>
      </c>
      <c r="FI5" s="31">
        <f>FE5/FH5</f>
        <v>1</v>
      </c>
      <c r="FJ5" s="112">
        <f aca="true" t="shared" si="6" ref="FJ5:FL7">D5+J5+P5+V5+AB5+AH5+AN5+AT5+AZ5+BF5+BL5+BR5+BX5+CD5+CJ5+CP5+CV5+DB5+DH5+DN5+DT5+DZ5+EF5+EL5+ER5+EX5+FD5</f>
        <v>576</v>
      </c>
      <c r="FK5" s="112">
        <f t="shared" si="6"/>
        <v>576</v>
      </c>
      <c r="FL5" s="112">
        <f t="shared" si="6"/>
        <v>576</v>
      </c>
      <c r="FM5" s="112">
        <f aca="true" t="shared" si="7" ref="FM5:FM23">FL5/FJ5%</f>
        <v>100</v>
      </c>
      <c r="FN5" s="112">
        <f aca="true" t="shared" si="8" ref="FN5:FN23">H5+N5+T5+Z5+AF5+AL5+AR5+AX5+BD5+BJ5+BP5+BV5+CB5+CH5+CN5+CT5+CZ5+DF5+DL5+DR5+DX5+ED5+EJ5+EP5+EV5+FB5+FH5</f>
        <v>588</v>
      </c>
      <c r="FO5" s="113">
        <f>FL5/FN5</f>
        <v>0.9795918367346939</v>
      </c>
    </row>
    <row r="6" spans="1:171" ht="70.5" customHeight="1">
      <c r="A6" s="45">
        <v>8</v>
      </c>
      <c r="B6" s="46" t="s">
        <v>29</v>
      </c>
      <c r="C6" s="27" t="s">
        <v>28</v>
      </c>
      <c r="D6" s="106" t="s">
        <v>88</v>
      </c>
      <c r="E6" s="106" t="s">
        <v>89</v>
      </c>
      <c r="F6" s="106" t="s">
        <v>89</v>
      </c>
      <c r="G6" s="31">
        <f t="shared" si="0"/>
        <v>0.4</v>
      </c>
      <c r="H6" s="107">
        <v>2</v>
      </c>
      <c r="I6" s="31">
        <f aca="true" t="shared" si="9" ref="I6:I23">E6/H6</f>
        <v>1</v>
      </c>
      <c r="J6" s="108">
        <v>7</v>
      </c>
      <c r="K6" s="38">
        <v>7</v>
      </c>
      <c r="L6" s="38">
        <v>7</v>
      </c>
      <c r="M6" s="31">
        <f>L6/J6</f>
        <v>1</v>
      </c>
      <c r="N6" s="107">
        <v>7</v>
      </c>
      <c r="O6" s="31">
        <f aca="true" t="shared" si="10" ref="O6:O19">K6/N6</f>
        <v>1</v>
      </c>
      <c r="P6" s="72">
        <v>4</v>
      </c>
      <c r="Q6" s="72">
        <v>4</v>
      </c>
      <c r="R6" s="72">
        <v>4</v>
      </c>
      <c r="S6" s="31">
        <f>R6/P6</f>
        <v>1</v>
      </c>
      <c r="T6" s="30">
        <v>4</v>
      </c>
      <c r="U6" s="31">
        <f aca="true" t="shared" si="11" ref="U6:U19">Q6/T6</f>
        <v>1</v>
      </c>
      <c r="V6" s="109" t="s">
        <v>90</v>
      </c>
      <c r="W6" s="109" t="s">
        <v>90</v>
      </c>
      <c r="X6" s="109" t="s">
        <v>90</v>
      </c>
      <c r="Y6" s="31">
        <f>X6/V6</f>
        <v>1</v>
      </c>
      <c r="Z6" s="30">
        <v>3</v>
      </c>
      <c r="AA6" s="31">
        <f aca="true" t="shared" si="12" ref="AA6:AA18">W6/Z6</f>
        <v>1</v>
      </c>
      <c r="AB6" s="72">
        <v>5</v>
      </c>
      <c r="AC6" s="72">
        <v>5</v>
      </c>
      <c r="AD6" s="72">
        <v>5</v>
      </c>
      <c r="AE6" s="31">
        <f>AD6/AB6</f>
        <v>1</v>
      </c>
      <c r="AF6" s="107">
        <v>5</v>
      </c>
      <c r="AG6" s="31">
        <f aca="true" t="shared" si="13" ref="AG6:AG19">AC6/AF6</f>
        <v>1</v>
      </c>
      <c r="AH6" s="38">
        <v>7</v>
      </c>
      <c r="AI6" s="38">
        <v>7</v>
      </c>
      <c r="AJ6" s="38">
        <v>7</v>
      </c>
      <c r="AK6" s="31">
        <f>AJ6/AH6</f>
        <v>1</v>
      </c>
      <c r="AL6" s="30">
        <v>6</v>
      </c>
      <c r="AM6" s="31">
        <f aca="true" t="shared" si="14" ref="AM6:AM21">AI6/AL6</f>
        <v>1.1666666666666667</v>
      </c>
      <c r="AN6" s="38">
        <v>7</v>
      </c>
      <c r="AO6" s="38">
        <v>7</v>
      </c>
      <c r="AP6" s="38">
        <v>7</v>
      </c>
      <c r="AQ6" s="31">
        <f>AP6/AN6</f>
        <v>1</v>
      </c>
      <c r="AR6" s="30">
        <v>7</v>
      </c>
      <c r="AS6" s="31">
        <f aca="true" t="shared" si="15" ref="AS6:AS23">AO6/AR6</f>
        <v>1</v>
      </c>
      <c r="AT6" s="38">
        <v>2</v>
      </c>
      <c r="AU6" s="38">
        <v>2</v>
      </c>
      <c r="AV6" s="38">
        <v>2</v>
      </c>
      <c r="AW6" s="31">
        <f>AV6/AT6</f>
        <v>1</v>
      </c>
      <c r="AX6" s="30">
        <v>2</v>
      </c>
      <c r="AY6" s="31">
        <f aca="true" t="shared" si="16" ref="AY6:AY23">AU6/AX6</f>
        <v>1</v>
      </c>
      <c r="AZ6" s="38">
        <v>12</v>
      </c>
      <c r="BA6" s="38">
        <v>7</v>
      </c>
      <c r="BB6" s="38">
        <v>7</v>
      </c>
      <c r="BC6" s="31">
        <f>BB6/AZ6</f>
        <v>0.5833333333333334</v>
      </c>
      <c r="BD6" s="30">
        <v>7</v>
      </c>
      <c r="BE6" s="31">
        <f aca="true" t="shared" si="17" ref="BE6:BE19">BA6/BD6</f>
        <v>1</v>
      </c>
      <c r="BF6" s="110">
        <v>13</v>
      </c>
      <c r="BG6" s="72">
        <v>9</v>
      </c>
      <c r="BH6" s="72">
        <v>9</v>
      </c>
      <c r="BI6" s="31">
        <f>BH6/BF6</f>
        <v>0.6923076923076923</v>
      </c>
      <c r="BJ6" s="107">
        <v>5</v>
      </c>
      <c r="BK6" s="31">
        <f aca="true" t="shared" si="18" ref="BK6:BK19">BG6/BJ6</f>
        <v>1.8</v>
      </c>
      <c r="BL6" s="38">
        <v>8</v>
      </c>
      <c r="BM6" s="38">
        <v>8</v>
      </c>
      <c r="BN6" s="38">
        <v>8</v>
      </c>
      <c r="BO6" s="31">
        <f>BN6/BL6</f>
        <v>1</v>
      </c>
      <c r="BP6" s="30">
        <v>7</v>
      </c>
      <c r="BQ6" s="31">
        <f aca="true" t="shared" si="19" ref="BQ6:BQ21">BM6/BP6</f>
        <v>1.1428571428571428</v>
      </c>
      <c r="BR6" s="47">
        <v>8</v>
      </c>
      <c r="BS6" s="75">
        <v>8</v>
      </c>
      <c r="BT6" s="75">
        <v>8</v>
      </c>
      <c r="BU6" s="31">
        <f t="shared" si="1"/>
        <v>1</v>
      </c>
      <c r="BV6" s="30">
        <v>8</v>
      </c>
      <c r="BW6" s="31">
        <f aca="true" t="shared" si="20" ref="BW6:BW21">BS6/BV6</f>
        <v>1</v>
      </c>
      <c r="BX6" s="75">
        <v>6</v>
      </c>
      <c r="BY6" s="75">
        <v>6</v>
      </c>
      <c r="BZ6" s="75">
        <v>6</v>
      </c>
      <c r="CA6" s="31">
        <f t="shared" si="2"/>
        <v>1</v>
      </c>
      <c r="CB6" s="30">
        <v>6</v>
      </c>
      <c r="CC6" s="31">
        <f t="shared" si="3"/>
        <v>1</v>
      </c>
      <c r="CD6" s="38">
        <v>9</v>
      </c>
      <c r="CE6" s="38">
        <v>9</v>
      </c>
      <c r="CF6" s="38">
        <v>9</v>
      </c>
      <c r="CG6" s="31">
        <f>CF6/CD6</f>
        <v>1</v>
      </c>
      <c r="CH6" s="30">
        <v>6</v>
      </c>
      <c r="CI6" s="31">
        <f aca="true" t="shared" si="21" ref="CI6:CI19">CE6/CH6</f>
        <v>1.5</v>
      </c>
      <c r="CJ6" s="38">
        <v>4</v>
      </c>
      <c r="CK6" s="38">
        <v>4</v>
      </c>
      <c r="CL6" s="38">
        <v>4</v>
      </c>
      <c r="CM6" s="31">
        <f>CL6/CJ6</f>
        <v>1</v>
      </c>
      <c r="CN6" s="30">
        <v>4</v>
      </c>
      <c r="CO6" s="31">
        <f t="shared" si="4"/>
        <v>1</v>
      </c>
      <c r="CP6" s="38">
        <v>8</v>
      </c>
      <c r="CQ6" s="38">
        <v>7</v>
      </c>
      <c r="CR6" s="38">
        <v>7</v>
      </c>
      <c r="CS6" s="31">
        <f>CR6/CP6</f>
        <v>0.875</v>
      </c>
      <c r="CT6" s="30">
        <v>7</v>
      </c>
      <c r="CU6" s="31">
        <f aca="true" t="shared" si="22" ref="CU6:CU23">CQ6/CT6</f>
        <v>1</v>
      </c>
      <c r="CV6" s="38">
        <v>10</v>
      </c>
      <c r="CW6" s="38">
        <v>10</v>
      </c>
      <c r="CX6" s="38">
        <v>10</v>
      </c>
      <c r="CY6" s="31">
        <f>CX6/CV6</f>
        <v>1</v>
      </c>
      <c r="CZ6" s="30">
        <v>8</v>
      </c>
      <c r="DA6" s="31">
        <f aca="true" t="shared" si="23" ref="DA6:DA23">CW6/CZ6</f>
        <v>1.25</v>
      </c>
      <c r="DB6" s="111">
        <v>8</v>
      </c>
      <c r="DC6" s="111">
        <v>8</v>
      </c>
      <c r="DD6" s="111">
        <v>8</v>
      </c>
      <c r="DE6" s="31">
        <f>DD6/DB6</f>
        <v>1</v>
      </c>
      <c r="DF6" s="107">
        <v>8</v>
      </c>
      <c r="DG6" s="31">
        <f aca="true" t="shared" si="24" ref="DG6:DG23">DC6/DF6</f>
        <v>1</v>
      </c>
      <c r="DH6" s="38">
        <v>7</v>
      </c>
      <c r="DI6" s="38">
        <v>7</v>
      </c>
      <c r="DJ6" s="38">
        <v>7</v>
      </c>
      <c r="DK6" s="31">
        <f>DJ6/DH6</f>
        <v>1</v>
      </c>
      <c r="DL6" s="30">
        <v>7</v>
      </c>
      <c r="DM6" s="31">
        <f aca="true" t="shared" si="25" ref="DM6:DM19">DI6/DL6</f>
        <v>1</v>
      </c>
      <c r="DN6" s="73">
        <v>9</v>
      </c>
      <c r="DO6" s="73">
        <v>6</v>
      </c>
      <c r="DP6" s="73">
        <v>6</v>
      </c>
      <c r="DQ6" s="31">
        <f t="shared" si="5"/>
        <v>0.6666666666666666</v>
      </c>
      <c r="DR6" s="30">
        <v>5</v>
      </c>
      <c r="DS6" s="31">
        <f aca="true" t="shared" si="26" ref="DS6:DS19">DO6/DR6</f>
        <v>1.2</v>
      </c>
      <c r="DT6" s="38">
        <v>9</v>
      </c>
      <c r="DU6" s="38">
        <v>9</v>
      </c>
      <c r="DV6" s="38">
        <v>9</v>
      </c>
      <c r="DW6" s="31">
        <f>DV6/DT6</f>
        <v>1</v>
      </c>
      <c r="DX6" s="30">
        <v>9</v>
      </c>
      <c r="DY6" s="31">
        <f aca="true" t="shared" si="27" ref="DY6:DY23">DU6/DX6</f>
        <v>1</v>
      </c>
      <c r="DZ6" s="72">
        <v>14</v>
      </c>
      <c r="EA6" s="72">
        <v>15</v>
      </c>
      <c r="EB6" s="72">
        <v>15</v>
      </c>
      <c r="EC6" s="31">
        <f>EB6/DZ6</f>
        <v>1.0714285714285714</v>
      </c>
      <c r="ED6" s="107">
        <v>7</v>
      </c>
      <c r="EE6" s="31">
        <f aca="true" t="shared" si="28" ref="EE6:EE23">EA6/ED6</f>
        <v>2.142857142857143</v>
      </c>
      <c r="EF6" s="61">
        <v>0</v>
      </c>
      <c r="EG6" s="61">
        <v>5</v>
      </c>
      <c r="EH6" s="61">
        <v>5</v>
      </c>
      <c r="EI6" s="31">
        <v>0</v>
      </c>
      <c r="EJ6" s="30">
        <v>0</v>
      </c>
      <c r="EK6" s="31">
        <v>0</v>
      </c>
      <c r="EL6" s="72">
        <v>11</v>
      </c>
      <c r="EM6" s="72">
        <v>11</v>
      </c>
      <c r="EN6" s="72">
        <v>11</v>
      </c>
      <c r="EO6" s="31">
        <f>EN6/EL6</f>
        <v>1</v>
      </c>
      <c r="EP6" s="107">
        <v>11</v>
      </c>
      <c r="EQ6" s="31">
        <f aca="true" t="shared" si="29" ref="EQ6:EQ23">EM6/EP6</f>
        <v>1</v>
      </c>
      <c r="ER6" s="38">
        <v>5</v>
      </c>
      <c r="ES6" s="38">
        <v>5</v>
      </c>
      <c r="ET6" s="38">
        <v>5</v>
      </c>
      <c r="EU6" s="31">
        <f>ET6/ER6</f>
        <v>1</v>
      </c>
      <c r="EV6" s="30">
        <v>3</v>
      </c>
      <c r="EW6" s="31">
        <f aca="true" t="shared" si="30" ref="EW6:EW23">ES6/EV6</f>
        <v>1.6666666666666667</v>
      </c>
      <c r="EX6" s="72">
        <v>13</v>
      </c>
      <c r="EY6" s="72">
        <v>12</v>
      </c>
      <c r="EZ6" s="72">
        <v>12</v>
      </c>
      <c r="FA6" s="35">
        <v>0.92</v>
      </c>
      <c r="FB6" s="107">
        <v>9</v>
      </c>
      <c r="FC6" s="31">
        <f aca="true" t="shared" si="31" ref="FC6:FC21">EY6/FB6</f>
        <v>1.3333333333333333</v>
      </c>
      <c r="FD6" s="38">
        <v>8</v>
      </c>
      <c r="FE6" s="38">
        <v>8</v>
      </c>
      <c r="FF6" s="38">
        <v>8</v>
      </c>
      <c r="FG6" s="35">
        <f>FF6/FD6</f>
        <v>1</v>
      </c>
      <c r="FH6" s="30">
        <v>7</v>
      </c>
      <c r="FI6" s="31">
        <f>FE6/FH6</f>
        <v>1.1428571428571428</v>
      </c>
      <c r="FJ6" s="112">
        <f t="shared" si="6"/>
        <v>202</v>
      </c>
      <c r="FK6" s="112">
        <f t="shared" si="6"/>
        <v>191</v>
      </c>
      <c r="FL6" s="114">
        <f t="shared" si="6"/>
        <v>191</v>
      </c>
      <c r="FM6" s="112">
        <f>FL6/FJ6%</f>
        <v>94.55445544554455</v>
      </c>
      <c r="FN6" s="112">
        <f t="shared" si="8"/>
        <v>160</v>
      </c>
      <c r="FO6" s="113">
        <f aca="true" t="shared" si="32" ref="FO6:FO10">FL6/FN6</f>
        <v>1.19375</v>
      </c>
    </row>
    <row r="7" spans="1:171" ht="70.5" customHeight="1">
      <c r="A7" s="115" t="s">
        <v>30</v>
      </c>
      <c r="B7" s="46" t="s">
        <v>31</v>
      </c>
      <c r="C7" s="51" t="s">
        <v>32</v>
      </c>
      <c r="D7" s="106" t="s">
        <v>88</v>
      </c>
      <c r="E7" s="106" t="s">
        <v>89</v>
      </c>
      <c r="F7" s="106" t="s">
        <v>89</v>
      </c>
      <c r="G7" s="31">
        <f t="shared" si="0"/>
        <v>0.4</v>
      </c>
      <c r="H7" s="107">
        <v>2</v>
      </c>
      <c r="I7" s="31">
        <f>E7/H7</f>
        <v>1</v>
      </c>
      <c r="J7" s="108">
        <v>7</v>
      </c>
      <c r="K7" s="38">
        <v>7</v>
      </c>
      <c r="L7" s="38">
        <v>7</v>
      </c>
      <c r="M7" s="31">
        <f aca="true" t="shared" si="33" ref="M7:M23">L7/J7</f>
        <v>1</v>
      </c>
      <c r="N7" s="107">
        <v>7</v>
      </c>
      <c r="O7" s="31">
        <f t="shared" si="10"/>
        <v>1</v>
      </c>
      <c r="P7" s="72">
        <v>4</v>
      </c>
      <c r="Q7" s="72">
        <v>4</v>
      </c>
      <c r="R7" s="72">
        <v>4</v>
      </c>
      <c r="S7" s="31">
        <f aca="true" t="shared" si="34" ref="S7:S23">R7/P7</f>
        <v>1</v>
      </c>
      <c r="T7" s="30">
        <v>4</v>
      </c>
      <c r="U7" s="31">
        <f t="shared" si="11"/>
        <v>1</v>
      </c>
      <c r="V7" s="109" t="s">
        <v>90</v>
      </c>
      <c r="W7" s="109" t="s">
        <v>90</v>
      </c>
      <c r="X7" s="109" t="s">
        <v>90</v>
      </c>
      <c r="Y7" s="31">
        <f aca="true" t="shared" si="35" ref="Y7:Y23">X7/V7</f>
        <v>1</v>
      </c>
      <c r="Z7" s="30">
        <v>3</v>
      </c>
      <c r="AA7" s="31">
        <f t="shared" si="12"/>
        <v>1</v>
      </c>
      <c r="AB7" s="72">
        <v>5</v>
      </c>
      <c r="AC7" s="72">
        <v>5</v>
      </c>
      <c r="AD7" s="72">
        <v>5</v>
      </c>
      <c r="AE7" s="31">
        <f>AD7/AB7</f>
        <v>1</v>
      </c>
      <c r="AF7" s="107">
        <v>5</v>
      </c>
      <c r="AG7" s="31">
        <f>AC7/AF7</f>
        <v>1</v>
      </c>
      <c r="AH7" s="38">
        <v>7</v>
      </c>
      <c r="AI7" s="38">
        <v>7</v>
      </c>
      <c r="AJ7" s="38">
        <v>7</v>
      </c>
      <c r="AK7" s="31">
        <f aca="true" t="shared" si="36" ref="AK7:AK23">AJ7/AH7</f>
        <v>1</v>
      </c>
      <c r="AL7" s="30">
        <v>7</v>
      </c>
      <c r="AM7" s="31">
        <f t="shared" si="14"/>
        <v>1</v>
      </c>
      <c r="AN7" s="38">
        <v>7</v>
      </c>
      <c r="AO7" s="38">
        <v>7</v>
      </c>
      <c r="AP7" s="38">
        <v>7</v>
      </c>
      <c r="AQ7" s="31">
        <f>AP7/AN7</f>
        <v>1</v>
      </c>
      <c r="AR7" s="30">
        <v>7</v>
      </c>
      <c r="AS7" s="31">
        <f>AO7/AR7</f>
        <v>1</v>
      </c>
      <c r="AT7" s="38">
        <v>2</v>
      </c>
      <c r="AU7" s="38">
        <v>2</v>
      </c>
      <c r="AV7" s="38">
        <v>2</v>
      </c>
      <c r="AW7" s="31">
        <f>AV7/AT7</f>
        <v>1</v>
      </c>
      <c r="AX7" s="30">
        <v>2</v>
      </c>
      <c r="AY7" s="31">
        <f>AU7/AX7</f>
        <v>1</v>
      </c>
      <c r="AZ7" s="38">
        <v>12</v>
      </c>
      <c r="BA7" s="38">
        <v>7</v>
      </c>
      <c r="BB7" s="38">
        <v>7</v>
      </c>
      <c r="BC7" s="31">
        <f>BB7/AZ7</f>
        <v>0.5833333333333334</v>
      </c>
      <c r="BD7" s="30">
        <v>7</v>
      </c>
      <c r="BE7" s="31">
        <f>BA7/BD7</f>
        <v>1</v>
      </c>
      <c r="BF7" s="110">
        <v>13</v>
      </c>
      <c r="BG7" s="72">
        <v>8</v>
      </c>
      <c r="BH7" s="72">
        <v>8</v>
      </c>
      <c r="BI7" s="31">
        <f aca="true" t="shared" si="37" ref="BI7:BI22">BH7/BF7</f>
        <v>0.6153846153846154</v>
      </c>
      <c r="BJ7" s="107">
        <v>5</v>
      </c>
      <c r="BK7" s="31">
        <f t="shared" si="18"/>
        <v>1.6</v>
      </c>
      <c r="BL7" s="38">
        <v>8</v>
      </c>
      <c r="BM7" s="38">
        <v>8</v>
      </c>
      <c r="BN7" s="38">
        <v>8</v>
      </c>
      <c r="BO7" s="31">
        <f>BN7/BL7</f>
        <v>1</v>
      </c>
      <c r="BP7" s="30">
        <v>7</v>
      </c>
      <c r="BQ7" s="31">
        <f>BM7/BP7</f>
        <v>1.1428571428571428</v>
      </c>
      <c r="BR7" s="47">
        <v>8</v>
      </c>
      <c r="BS7" s="75">
        <v>8</v>
      </c>
      <c r="BT7" s="75">
        <v>8</v>
      </c>
      <c r="BU7" s="31">
        <f t="shared" si="1"/>
        <v>1</v>
      </c>
      <c r="BV7" s="30">
        <v>8</v>
      </c>
      <c r="BW7" s="31">
        <f>BS7/BV7</f>
        <v>1</v>
      </c>
      <c r="BX7" s="75">
        <v>6</v>
      </c>
      <c r="BY7" s="75">
        <v>6</v>
      </c>
      <c r="BZ7" s="75">
        <v>6</v>
      </c>
      <c r="CA7" s="31">
        <f t="shared" si="2"/>
        <v>1</v>
      </c>
      <c r="CB7" s="30">
        <v>6</v>
      </c>
      <c r="CC7" s="31">
        <f t="shared" si="3"/>
        <v>1</v>
      </c>
      <c r="CD7" s="38">
        <v>9</v>
      </c>
      <c r="CE7" s="38">
        <v>9</v>
      </c>
      <c r="CF7" s="38">
        <v>9</v>
      </c>
      <c r="CG7" s="31">
        <f>CF7/CD7</f>
        <v>1</v>
      </c>
      <c r="CH7" s="30">
        <v>6</v>
      </c>
      <c r="CI7" s="31">
        <f t="shared" si="21"/>
        <v>1.5</v>
      </c>
      <c r="CJ7" s="38">
        <v>4</v>
      </c>
      <c r="CK7" s="38">
        <v>4</v>
      </c>
      <c r="CL7" s="38">
        <v>4</v>
      </c>
      <c r="CM7" s="31">
        <f>CL7/CJ7</f>
        <v>1</v>
      </c>
      <c r="CN7" s="30">
        <v>4</v>
      </c>
      <c r="CO7" s="31">
        <f t="shared" si="4"/>
        <v>1</v>
      </c>
      <c r="CP7" s="38">
        <v>8</v>
      </c>
      <c r="CQ7" s="38">
        <v>7</v>
      </c>
      <c r="CR7" s="38">
        <v>7</v>
      </c>
      <c r="CS7" s="31">
        <f>CR7/CP7</f>
        <v>0.875</v>
      </c>
      <c r="CT7" s="30">
        <v>7</v>
      </c>
      <c r="CU7" s="31">
        <f>CQ7/CT7</f>
        <v>1</v>
      </c>
      <c r="CV7" s="38">
        <v>10</v>
      </c>
      <c r="CW7" s="38">
        <v>10</v>
      </c>
      <c r="CX7" s="38">
        <v>10</v>
      </c>
      <c r="CY7" s="31">
        <f>CX7/CV7</f>
        <v>1</v>
      </c>
      <c r="CZ7" s="30">
        <v>8</v>
      </c>
      <c r="DA7" s="31">
        <f>CW7/CZ7</f>
        <v>1.25</v>
      </c>
      <c r="DB7" s="111">
        <v>4</v>
      </c>
      <c r="DC7" s="111">
        <v>4</v>
      </c>
      <c r="DD7" s="111">
        <v>4</v>
      </c>
      <c r="DE7" s="31">
        <f aca="true" t="shared" si="38" ref="DE7:DE23">DD7/DB7</f>
        <v>1</v>
      </c>
      <c r="DF7" s="107">
        <v>4</v>
      </c>
      <c r="DG7" s="31">
        <f t="shared" si="24"/>
        <v>1</v>
      </c>
      <c r="DH7" s="38">
        <v>7</v>
      </c>
      <c r="DI7" s="38">
        <v>7</v>
      </c>
      <c r="DJ7" s="38">
        <v>7</v>
      </c>
      <c r="DK7" s="31">
        <f>DJ7/DH7</f>
        <v>1</v>
      </c>
      <c r="DL7" s="30">
        <v>7</v>
      </c>
      <c r="DM7" s="31">
        <f>DI7/DL7</f>
        <v>1</v>
      </c>
      <c r="DN7" s="73">
        <v>9</v>
      </c>
      <c r="DO7" s="73">
        <v>6</v>
      </c>
      <c r="DP7" s="73">
        <v>6</v>
      </c>
      <c r="DQ7" s="31">
        <f t="shared" si="5"/>
        <v>0.6666666666666666</v>
      </c>
      <c r="DR7" s="30">
        <v>5</v>
      </c>
      <c r="DS7" s="31">
        <f>DO7/DR7</f>
        <v>1.2</v>
      </c>
      <c r="DT7" s="38">
        <v>9</v>
      </c>
      <c r="DU7" s="38">
        <v>9</v>
      </c>
      <c r="DV7" s="38">
        <v>9</v>
      </c>
      <c r="DW7" s="31">
        <f>DV7/DT7</f>
        <v>1</v>
      </c>
      <c r="DX7" s="30">
        <v>9</v>
      </c>
      <c r="DY7" s="31">
        <f>DU7/DX7</f>
        <v>1</v>
      </c>
      <c r="DZ7" s="72">
        <v>14</v>
      </c>
      <c r="EA7" s="72">
        <v>15</v>
      </c>
      <c r="EB7" s="72">
        <v>15</v>
      </c>
      <c r="EC7" s="31">
        <f>EB7/DZ7</f>
        <v>1.0714285714285714</v>
      </c>
      <c r="ED7" s="107">
        <v>7</v>
      </c>
      <c r="EE7" s="31">
        <f>EA7/ED7</f>
        <v>2.142857142857143</v>
      </c>
      <c r="EF7" s="61">
        <v>0</v>
      </c>
      <c r="EG7" s="61">
        <v>5</v>
      </c>
      <c r="EH7" s="61">
        <v>5</v>
      </c>
      <c r="EI7" s="31">
        <v>0</v>
      </c>
      <c r="EJ7" s="30">
        <v>0</v>
      </c>
      <c r="EK7" s="31">
        <v>0</v>
      </c>
      <c r="EL7" s="72">
        <v>5</v>
      </c>
      <c r="EM7" s="72">
        <v>5</v>
      </c>
      <c r="EN7" s="72">
        <v>5</v>
      </c>
      <c r="EO7" s="31">
        <f aca="true" t="shared" si="39" ref="EO7:EO23">EN7/EL7</f>
        <v>1</v>
      </c>
      <c r="EP7" s="107">
        <v>5</v>
      </c>
      <c r="EQ7" s="31">
        <f t="shared" si="29"/>
        <v>1</v>
      </c>
      <c r="ER7" s="38">
        <v>5</v>
      </c>
      <c r="ES7" s="38">
        <v>5</v>
      </c>
      <c r="ET7" s="38">
        <v>5</v>
      </c>
      <c r="EU7" s="31">
        <f>ET7/ER7</f>
        <v>1</v>
      </c>
      <c r="EV7" s="30">
        <v>3</v>
      </c>
      <c r="EW7" s="31">
        <f>ES7/EV7</f>
        <v>1.6666666666666667</v>
      </c>
      <c r="EX7" s="72">
        <v>13</v>
      </c>
      <c r="EY7" s="72">
        <v>12</v>
      </c>
      <c r="EZ7" s="72">
        <v>12</v>
      </c>
      <c r="FA7" s="35">
        <v>0.92</v>
      </c>
      <c r="FB7" s="107">
        <v>9</v>
      </c>
      <c r="FC7" s="31">
        <f>EY7/FB7</f>
        <v>1.3333333333333333</v>
      </c>
      <c r="FD7" s="38">
        <v>8</v>
      </c>
      <c r="FE7" s="38">
        <v>7</v>
      </c>
      <c r="FF7" s="38">
        <v>7</v>
      </c>
      <c r="FG7" s="35">
        <f>FF7/FD7</f>
        <v>0.875</v>
      </c>
      <c r="FH7" s="30">
        <v>7</v>
      </c>
      <c r="FI7" s="31">
        <f>FE7/FH7</f>
        <v>1</v>
      </c>
      <c r="FJ7" s="112">
        <f t="shared" si="6"/>
        <v>192</v>
      </c>
      <c r="FK7" s="112">
        <f t="shared" si="6"/>
        <v>179</v>
      </c>
      <c r="FL7" s="114">
        <f t="shared" si="6"/>
        <v>179</v>
      </c>
      <c r="FM7" s="112">
        <f>FL7/FJ7%</f>
        <v>93.22916666666667</v>
      </c>
      <c r="FN7" s="112">
        <f t="shared" si="8"/>
        <v>151</v>
      </c>
      <c r="FO7" s="113">
        <f t="shared" si="32"/>
        <v>1.185430463576159</v>
      </c>
    </row>
    <row r="8" spans="1:171" ht="51" customHeight="1">
      <c r="A8" s="54">
        <v>9</v>
      </c>
      <c r="B8" s="55" t="s">
        <v>33</v>
      </c>
      <c r="C8" s="56" t="s">
        <v>28</v>
      </c>
      <c r="D8" s="62">
        <v>167266</v>
      </c>
      <c r="E8" s="62">
        <v>168132</v>
      </c>
      <c r="F8" s="62">
        <v>168132</v>
      </c>
      <c r="G8" s="63">
        <f t="shared" si="0"/>
        <v>1.0051773821338468</v>
      </c>
      <c r="H8" s="62">
        <v>167108</v>
      </c>
      <c r="I8" s="63">
        <f>E8/H8</f>
        <v>1.0061277736553607</v>
      </c>
      <c r="J8" s="116">
        <v>325600</v>
      </c>
      <c r="K8" s="61">
        <v>325704</v>
      </c>
      <c r="L8" s="61">
        <v>325704</v>
      </c>
      <c r="M8" s="117">
        <f>L8/J8</f>
        <v>1.0003194103194104</v>
      </c>
      <c r="N8" s="62">
        <v>323191</v>
      </c>
      <c r="O8" s="63">
        <f>K8/N8</f>
        <v>1.007775587810304</v>
      </c>
      <c r="P8" s="61">
        <v>215000</v>
      </c>
      <c r="Q8" s="61">
        <v>215041</v>
      </c>
      <c r="R8" s="61">
        <v>215041</v>
      </c>
      <c r="S8" s="118">
        <f t="shared" si="34"/>
        <v>1.0001906976744186</v>
      </c>
      <c r="T8" s="62">
        <v>213565</v>
      </c>
      <c r="U8" s="63">
        <f>Q8/T8</f>
        <v>1.006911244820078</v>
      </c>
      <c r="V8" s="119">
        <v>202200</v>
      </c>
      <c r="W8" s="119">
        <v>200093</v>
      </c>
      <c r="X8" s="119">
        <v>200093</v>
      </c>
      <c r="Y8" s="120">
        <f>X8/V8</f>
        <v>0.9895796241345203</v>
      </c>
      <c r="Z8" s="62">
        <v>203269</v>
      </c>
      <c r="AA8" s="63">
        <f>W8/Z8</f>
        <v>0.984375384342915</v>
      </c>
      <c r="AB8" s="61">
        <v>238175</v>
      </c>
      <c r="AC8" s="61">
        <v>238692</v>
      </c>
      <c r="AD8" s="61">
        <v>238692</v>
      </c>
      <c r="AE8" s="118">
        <f aca="true" t="shared" si="40" ref="AE8:AE10">AD8/AB8</f>
        <v>1.0021706728246038</v>
      </c>
      <c r="AF8" s="62">
        <v>237205</v>
      </c>
      <c r="AG8" s="63">
        <f>AC8/AF8</f>
        <v>1.0062688391897303</v>
      </c>
      <c r="AH8" s="61">
        <v>307500</v>
      </c>
      <c r="AI8" s="61">
        <v>308594</v>
      </c>
      <c r="AJ8" s="61">
        <v>308594</v>
      </c>
      <c r="AK8" s="118">
        <f t="shared" si="36"/>
        <v>1.0035577235772357</v>
      </c>
      <c r="AL8" s="62">
        <v>317385</v>
      </c>
      <c r="AM8" s="63">
        <f>AI8/AL8</f>
        <v>0.9723017785969721</v>
      </c>
      <c r="AN8" s="61">
        <v>362226</v>
      </c>
      <c r="AO8" s="61">
        <v>360132</v>
      </c>
      <c r="AP8" s="61">
        <v>360132</v>
      </c>
      <c r="AQ8" s="60">
        <f aca="true" t="shared" si="41" ref="AQ8:AQ9">AP8/AN8</f>
        <v>0.9942190786967252</v>
      </c>
      <c r="AR8" s="62">
        <v>368431</v>
      </c>
      <c r="AS8" s="63">
        <f>AO8/AR8</f>
        <v>0.9774747510388648</v>
      </c>
      <c r="AT8" s="61">
        <v>109000</v>
      </c>
      <c r="AU8" s="61">
        <v>109380</v>
      </c>
      <c r="AV8" s="61">
        <v>109380</v>
      </c>
      <c r="AW8" s="60">
        <f aca="true" t="shared" si="42" ref="AW8:AW10">AV8/AT8</f>
        <v>1.0034862385321102</v>
      </c>
      <c r="AX8" s="62">
        <v>112227</v>
      </c>
      <c r="AY8" s="63">
        <f>AU8/AX8</f>
        <v>0.9746317731027293</v>
      </c>
      <c r="AZ8" s="121">
        <v>218786</v>
      </c>
      <c r="BA8" s="61">
        <v>219194</v>
      </c>
      <c r="BB8" s="61">
        <v>219194</v>
      </c>
      <c r="BC8" s="60">
        <f aca="true" t="shared" si="43" ref="BC8:BC10">BB8/AZ8</f>
        <v>1.0018648359584252</v>
      </c>
      <c r="BD8" s="62">
        <v>218278</v>
      </c>
      <c r="BE8" s="63">
        <f>BA8/BD8</f>
        <v>1.004196483383575</v>
      </c>
      <c r="BF8" s="116">
        <v>136600</v>
      </c>
      <c r="BG8" s="61">
        <v>136688</v>
      </c>
      <c r="BH8" s="61">
        <v>136688</v>
      </c>
      <c r="BI8" s="122">
        <f t="shared" si="37"/>
        <v>1.0006442166910687</v>
      </c>
      <c r="BJ8" s="62">
        <v>136636</v>
      </c>
      <c r="BK8" s="123">
        <f>BG8/BJ8</f>
        <v>1.0003805732017916</v>
      </c>
      <c r="BL8" s="61">
        <v>224635</v>
      </c>
      <c r="BM8" s="61">
        <v>227932</v>
      </c>
      <c r="BN8" s="61">
        <v>227932</v>
      </c>
      <c r="BO8" s="124">
        <f aca="true" t="shared" si="44" ref="BO8:BO10">BN8/BL8</f>
        <v>1.0146771429207382</v>
      </c>
      <c r="BP8" s="62">
        <v>226491</v>
      </c>
      <c r="BQ8" s="123">
        <f>BM8/BP8</f>
        <v>1.0063622837110526</v>
      </c>
      <c r="BR8" s="119">
        <v>411584</v>
      </c>
      <c r="BS8" s="119">
        <v>413848</v>
      </c>
      <c r="BT8" s="119">
        <v>413848</v>
      </c>
      <c r="BU8" s="125">
        <f t="shared" si="1"/>
        <v>1.0055006997356555</v>
      </c>
      <c r="BV8" s="62">
        <v>413697</v>
      </c>
      <c r="BW8" s="123">
        <f>BS8/BV8</f>
        <v>1.0003650014382508</v>
      </c>
      <c r="BX8" s="119">
        <v>185236</v>
      </c>
      <c r="BY8" s="119">
        <v>188196</v>
      </c>
      <c r="BZ8" s="119">
        <v>188196</v>
      </c>
      <c r="CA8" s="126">
        <f t="shared" si="2"/>
        <v>1.015979615193591</v>
      </c>
      <c r="CB8" s="62">
        <v>187367</v>
      </c>
      <c r="CC8" s="123">
        <f t="shared" si="3"/>
        <v>1.0044244717586341</v>
      </c>
      <c r="CD8" s="61">
        <v>214790</v>
      </c>
      <c r="CE8" s="61">
        <v>214107</v>
      </c>
      <c r="CF8" s="61">
        <v>214107</v>
      </c>
      <c r="CG8" s="124">
        <f>CF8/CD8</f>
        <v>0.9968201499138694</v>
      </c>
      <c r="CH8" s="62">
        <v>217528</v>
      </c>
      <c r="CI8" s="123">
        <f>CE8/CH8</f>
        <v>0.9842732889559045</v>
      </c>
      <c r="CJ8" s="61">
        <v>184276</v>
      </c>
      <c r="CK8" s="61">
        <v>185557</v>
      </c>
      <c r="CL8" s="61">
        <v>185557</v>
      </c>
      <c r="CM8" s="60">
        <f aca="true" t="shared" si="45" ref="CM8:CM9">CL8/CJ8</f>
        <v>1.0069515292278972</v>
      </c>
      <c r="CN8" s="62">
        <v>183993</v>
      </c>
      <c r="CO8" s="123">
        <f t="shared" si="4"/>
        <v>1.0085003233818677</v>
      </c>
      <c r="CP8" s="61">
        <v>367564</v>
      </c>
      <c r="CQ8" s="61">
        <v>371887</v>
      </c>
      <c r="CR8" s="61">
        <v>371887</v>
      </c>
      <c r="CS8" s="124">
        <f aca="true" t="shared" si="46" ref="CS8:CS9">CR8/CP8</f>
        <v>1.0117612170941659</v>
      </c>
      <c r="CT8" s="62">
        <v>369189</v>
      </c>
      <c r="CU8" s="63">
        <f>CQ8/CT8</f>
        <v>1.0073079100406568</v>
      </c>
      <c r="CV8" s="61">
        <v>264439</v>
      </c>
      <c r="CW8" s="61">
        <v>264439</v>
      </c>
      <c r="CX8" s="61">
        <v>264439</v>
      </c>
      <c r="CY8" s="60">
        <f aca="true" t="shared" si="47" ref="CY8:CY9">CX8/CV8</f>
        <v>1</v>
      </c>
      <c r="CZ8" s="62">
        <v>269403</v>
      </c>
      <c r="DA8" s="63">
        <f>CW8/CZ8</f>
        <v>0.9815740730429876</v>
      </c>
      <c r="DB8" s="119">
        <v>196450</v>
      </c>
      <c r="DC8" s="119">
        <v>195417</v>
      </c>
      <c r="DD8" s="119">
        <v>195417</v>
      </c>
      <c r="DE8" s="119">
        <v>99</v>
      </c>
      <c r="DF8" s="62">
        <v>193183</v>
      </c>
      <c r="DG8" s="63">
        <f>DC8/DF8</f>
        <v>1.0115641645486404</v>
      </c>
      <c r="DH8" s="61">
        <v>357237</v>
      </c>
      <c r="DI8" s="61">
        <v>358191</v>
      </c>
      <c r="DJ8" s="61">
        <v>358191</v>
      </c>
      <c r="DK8" s="60">
        <f aca="true" t="shared" si="48" ref="DK8:DK9">DJ8/DH8</f>
        <v>1.0026704960572392</v>
      </c>
      <c r="DL8" s="62">
        <v>355654</v>
      </c>
      <c r="DM8" s="63">
        <f>DI8/DL8</f>
        <v>1.0071333374571916</v>
      </c>
      <c r="DN8" s="119">
        <v>217224</v>
      </c>
      <c r="DO8" s="119">
        <v>221457</v>
      </c>
      <c r="DP8" s="119">
        <v>221457</v>
      </c>
      <c r="DQ8" s="120">
        <f t="shared" si="5"/>
        <v>1.0194867970390011</v>
      </c>
      <c r="DR8" s="62">
        <v>221463</v>
      </c>
      <c r="DS8" s="63">
        <f>DO8/DR8</f>
        <v>0.9999729074382628</v>
      </c>
      <c r="DT8" s="61">
        <v>314000</v>
      </c>
      <c r="DU8" s="61">
        <v>313252</v>
      </c>
      <c r="DV8" s="61">
        <v>313252</v>
      </c>
      <c r="DW8" s="118">
        <f aca="true" t="shared" si="49" ref="DW8:DW10">DV8/DT8</f>
        <v>0.9976178343949045</v>
      </c>
      <c r="DX8" s="62">
        <v>312192</v>
      </c>
      <c r="DY8" s="123">
        <f>DU8/DX8</f>
        <v>1.0033953464534646</v>
      </c>
      <c r="DZ8" s="121">
        <v>394159</v>
      </c>
      <c r="EA8" s="121">
        <v>384119</v>
      </c>
      <c r="EB8" s="121">
        <v>384119</v>
      </c>
      <c r="EC8" s="60">
        <f aca="true" t="shared" si="50" ref="EC8:EC9">EB8/DZ8</f>
        <v>0.9745280457886284</v>
      </c>
      <c r="ED8" s="62">
        <v>381863</v>
      </c>
      <c r="EE8" s="63">
        <f>EA8/ED8</f>
        <v>1.0059078779562303</v>
      </c>
      <c r="EF8" s="61">
        <v>205606</v>
      </c>
      <c r="EG8" s="61">
        <v>206288</v>
      </c>
      <c r="EH8" s="61">
        <v>206288</v>
      </c>
      <c r="EI8" s="60">
        <f aca="true" t="shared" si="51" ref="EI8:EI9">EH8/EF8</f>
        <v>1.003317023822262</v>
      </c>
      <c r="EJ8" s="62">
        <v>206231</v>
      </c>
      <c r="EK8" s="63">
        <f>EG8/EJ8</f>
        <v>1.0002763890976623</v>
      </c>
      <c r="EL8" s="61">
        <v>135166</v>
      </c>
      <c r="EM8" s="61">
        <v>134552</v>
      </c>
      <c r="EN8" s="61">
        <v>134552</v>
      </c>
      <c r="EO8" s="118">
        <f t="shared" si="39"/>
        <v>0.9954574375212701</v>
      </c>
      <c r="EP8" s="62">
        <v>135280</v>
      </c>
      <c r="EQ8" s="63">
        <f>EM8/EP8</f>
        <v>0.9946185688941455</v>
      </c>
      <c r="ER8" s="61">
        <v>272665</v>
      </c>
      <c r="ES8" s="61">
        <v>272383</v>
      </c>
      <c r="ET8" s="61">
        <v>272383</v>
      </c>
      <c r="EU8" s="60">
        <f aca="true" t="shared" si="52" ref="EU8:EU10">ET8/ER8</f>
        <v>0.9989657638494123</v>
      </c>
      <c r="EV8" s="62">
        <v>269973</v>
      </c>
      <c r="EW8" s="63">
        <f>ES8/EV8</f>
        <v>1.0089268186077867</v>
      </c>
      <c r="EX8" s="61">
        <v>263692</v>
      </c>
      <c r="EY8" s="61">
        <v>262404</v>
      </c>
      <c r="EZ8" s="61">
        <v>262404</v>
      </c>
      <c r="FA8" s="60">
        <f>EZ8/EX8</f>
        <v>0.9951155135536914</v>
      </c>
      <c r="FB8" s="62">
        <v>263425</v>
      </c>
      <c r="FC8" s="63">
        <f>EY8/FB8</f>
        <v>0.9961241340039859</v>
      </c>
      <c r="FD8" s="61">
        <v>207657</v>
      </c>
      <c r="FE8" s="61">
        <v>208124</v>
      </c>
      <c r="FF8" s="61">
        <v>208124</v>
      </c>
      <c r="FG8" s="60">
        <f>FF8/FD8</f>
        <v>1.00224890083166</v>
      </c>
      <c r="FH8" s="62">
        <v>207066</v>
      </c>
      <c r="FI8" s="63">
        <f>FE8/FH8</f>
        <v>1.0051094820009079</v>
      </c>
      <c r="FJ8" s="112">
        <f>D8+J8+P8+V8+AB8+AH8+AN8+AT8+AZ8+BF8+BL8+BR8+BX8+CD8+CJ8+CP8+CV8+DB8+DH8+DN8+DT8+DZ8+EF8+EL8+ER8+EX8+FD8</f>
        <v>6698733</v>
      </c>
      <c r="FK8" s="112">
        <f>E8+K8+Q8+W8+AC8+AI8+AO8+AU8+BA8+BG8+BM8+BS8+BY8+CE8+CK8+CQ8+CW8+DC8+DI8+DO8+DU8+EA8+EG8+EM8+ES8+EY8+FE8</f>
        <v>6703803</v>
      </c>
      <c r="FL8" s="112">
        <f>F8+L8+R8+X8+AD8+AJ8+AP8+AV8+BB8+BH8+BN8+BT8+BZ8+CF8+CL8+CR8+CX8+DD8+DJ8+DP8+DV8+EB8+EH8+EN8+ET8+EZ8+FF8</f>
        <v>6703803</v>
      </c>
      <c r="FM8" s="112">
        <f t="shared" si="7"/>
        <v>100.0756859543439</v>
      </c>
      <c r="FN8" s="112">
        <f t="shared" si="8"/>
        <v>6711293</v>
      </c>
      <c r="FO8" s="113">
        <f t="shared" si="32"/>
        <v>0.9988839706447029</v>
      </c>
    </row>
    <row r="9" spans="1:171" ht="71.25" customHeight="1">
      <c r="A9" s="54">
        <v>10</v>
      </c>
      <c r="B9" s="67" t="s">
        <v>34</v>
      </c>
      <c r="C9" s="27" t="s">
        <v>28</v>
      </c>
      <c r="D9" s="62">
        <v>1500</v>
      </c>
      <c r="E9" s="62">
        <v>873</v>
      </c>
      <c r="F9" s="62">
        <v>952</v>
      </c>
      <c r="G9" s="63">
        <f t="shared" si="0"/>
        <v>0.6346666666666667</v>
      </c>
      <c r="H9" s="62">
        <v>554</v>
      </c>
      <c r="I9" s="63">
        <f>E9/H9</f>
        <v>1.575812274368231</v>
      </c>
      <c r="J9" s="116">
        <v>3535</v>
      </c>
      <c r="K9" s="61">
        <v>3059</v>
      </c>
      <c r="L9" s="61">
        <v>4029</v>
      </c>
      <c r="M9" s="117">
        <f aca="true" t="shared" si="53" ref="M9">L9/J9</f>
        <v>1.1397454031117398</v>
      </c>
      <c r="N9" s="62">
        <v>839</v>
      </c>
      <c r="O9" s="63">
        <f>K9/N9</f>
        <v>3.6460071513706795</v>
      </c>
      <c r="P9" s="61">
        <v>2500</v>
      </c>
      <c r="Q9" s="61">
        <v>1223</v>
      </c>
      <c r="R9" s="61">
        <v>3082</v>
      </c>
      <c r="S9" s="118">
        <f t="shared" si="34"/>
        <v>1.2328</v>
      </c>
      <c r="T9" s="62">
        <v>1024</v>
      </c>
      <c r="U9" s="63">
        <f>Q9/T9</f>
        <v>1.1943359375</v>
      </c>
      <c r="V9" s="119">
        <v>2000</v>
      </c>
      <c r="W9" s="119">
        <v>552</v>
      </c>
      <c r="X9" s="119">
        <v>1307</v>
      </c>
      <c r="Y9" s="127">
        <f>X9/V9</f>
        <v>0.6535</v>
      </c>
      <c r="Z9" s="62">
        <v>1185</v>
      </c>
      <c r="AA9" s="63">
        <f>W9/Z9</f>
        <v>0.46582278481012657</v>
      </c>
      <c r="AB9" s="61">
        <v>1221</v>
      </c>
      <c r="AC9" s="61">
        <v>29</v>
      </c>
      <c r="AD9" s="61">
        <v>517</v>
      </c>
      <c r="AE9" s="60">
        <f t="shared" si="40"/>
        <v>0.42342342342342343</v>
      </c>
      <c r="AF9" s="62">
        <v>37</v>
      </c>
      <c r="AG9" s="63">
        <f>AC9/AF9</f>
        <v>0.7837837837837838</v>
      </c>
      <c r="AH9" s="61">
        <v>1000</v>
      </c>
      <c r="AI9" s="61">
        <v>362</v>
      </c>
      <c r="AJ9" s="61">
        <v>1870</v>
      </c>
      <c r="AK9" s="118">
        <f t="shared" si="36"/>
        <v>1.87</v>
      </c>
      <c r="AL9" s="62">
        <v>219</v>
      </c>
      <c r="AM9" s="63">
        <f>AI9/AL9</f>
        <v>1.6529680365296804</v>
      </c>
      <c r="AN9" s="61">
        <v>2500</v>
      </c>
      <c r="AO9" s="61">
        <v>214</v>
      </c>
      <c r="AP9" s="61">
        <v>406</v>
      </c>
      <c r="AQ9" s="60">
        <f t="shared" si="41"/>
        <v>0.1624</v>
      </c>
      <c r="AR9" s="62">
        <v>3009</v>
      </c>
      <c r="AS9" s="63">
        <f>AO9/AR9</f>
        <v>0.07111997341309405</v>
      </c>
      <c r="AT9" s="61">
        <v>500</v>
      </c>
      <c r="AU9" s="61">
        <v>270</v>
      </c>
      <c r="AV9" s="61">
        <v>546</v>
      </c>
      <c r="AW9" s="60">
        <f t="shared" si="42"/>
        <v>1.092</v>
      </c>
      <c r="AX9" s="62">
        <v>282</v>
      </c>
      <c r="AY9" s="63">
        <f>AU9/AX9</f>
        <v>0.9574468085106383</v>
      </c>
      <c r="AZ9" s="61">
        <v>200</v>
      </c>
      <c r="BA9" s="128">
        <v>225</v>
      </c>
      <c r="BB9" s="128">
        <v>408</v>
      </c>
      <c r="BC9" s="129">
        <f t="shared" si="43"/>
        <v>2.04</v>
      </c>
      <c r="BD9" s="62">
        <v>464</v>
      </c>
      <c r="BE9" s="63">
        <f>BA9/BD9</f>
        <v>0.4849137931034483</v>
      </c>
      <c r="BF9" s="116">
        <v>1612</v>
      </c>
      <c r="BG9" s="61">
        <v>57</v>
      </c>
      <c r="BH9" s="61">
        <v>321</v>
      </c>
      <c r="BI9" s="117">
        <f t="shared" si="37"/>
        <v>0.19913151364764267</v>
      </c>
      <c r="BJ9" s="62">
        <v>302</v>
      </c>
      <c r="BK9" s="123">
        <f>BG9/BJ9</f>
        <v>0.18874172185430463</v>
      </c>
      <c r="BL9" s="61">
        <v>4000</v>
      </c>
      <c r="BM9" s="61">
        <v>1535</v>
      </c>
      <c r="BN9" s="61">
        <v>3297</v>
      </c>
      <c r="BO9" s="124">
        <f t="shared" si="44"/>
        <v>0.82425</v>
      </c>
      <c r="BP9" s="62">
        <v>900</v>
      </c>
      <c r="BQ9" s="123">
        <f>BM9/BP9</f>
        <v>1.7055555555555555</v>
      </c>
      <c r="BR9" s="119">
        <v>3800</v>
      </c>
      <c r="BS9" s="119">
        <v>839</v>
      </c>
      <c r="BT9" s="119">
        <v>2264</v>
      </c>
      <c r="BU9" s="125">
        <f t="shared" si="1"/>
        <v>0.5957894736842105</v>
      </c>
      <c r="BV9" s="62">
        <v>520</v>
      </c>
      <c r="BW9" s="123">
        <f>BS9/BV9</f>
        <v>1.6134615384615385</v>
      </c>
      <c r="BX9" s="119">
        <v>3500</v>
      </c>
      <c r="BY9" s="119">
        <v>215</v>
      </c>
      <c r="BZ9" s="119">
        <v>2624</v>
      </c>
      <c r="CA9" s="126">
        <f t="shared" si="2"/>
        <v>0.7497142857142857</v>
      </c>
      <c r="CB9" s="62">
        <v>556</v>
      </c>
      <c r="CC9" s="123">
        <f t="shared" si="3"/>
        <v>0.38669064748201437</v>
      </c>
      <c r="CD9" s="61">
        <v>3200</v>
      </c>
      <c r="CE9" s="61">
        <v>720</v>
      </c>
      <c r="CF9" s="61">
        <v>2480</v>
      </c>
      <c r="CG9" s="60">
        <f aca="true" t="shared" si="54" ref="CG9">CF9/CD9</f>
        <v>0.775</v>
      </c>
      <c r="CH9" s="62">
        <v>520</v>
      </c>
      <c r="CI9" s="123">
        <f>CE9/CH9</f>
        <v>1.3846153846153846</v>
      </c>
      <c r="CJ9" s="61">
        <v>485</v>
      </c>
      <c r="CK9" s="61">
        <v>1172</v>
      </c>
      <c r="CL9" s="61">
        <v>1281</v>
      </c>
      <c r="CM9" s="60">
        <f t="shared" si="45"/>
        <v>2.641237113402062</v>
      </c>
      <c r="CN9" s="62">
        <v>978</v>
      </c>
      <c r="CO9" s="123">
        <f t="shared" si="4"/>
        <v>1.1983640081799591</v>
      </c>
      <c r="CP9" s="61">
        <v>13000</v>
      </c>
      <c r="CQ9" s="61">
        <v>1755</v>
      </c>
      <c r="CR9" s="61">
        <v>4323</v>
      </c>
      <c r="CS9" s="60">
        <f t="shared" si="46"/>
        <v>0.33253846153846156</v>
      </c>
      <c r="CT9" s="62">
        <v>902</v>
      </c>
      <c r="CU9" s="63">
        <f>CQ9/CT9</f>
        <v>1.9456762749445675</v>
      </c>
      <c r="CV9" s="61">
        <v>6441</v>
      </c>
      <c r="CW9" s="61">
        <v>1247</v>
      </c>
      <c r="CX9" s="61">
        <v>3401</v>
      </c>
      <c r="CY9" s="60">
        <f t="shared" si="47"/>
        <v>0.528023598820059</v>
      </c>
      <c r="CZ9" s="62">
        <v>1684</v>
      </c>
      <c r="DA9" s="63">
        <f>CW9/CZ9</f>
        <v>0.7404988123515439</v>
      </c>
      <c r="DB9" s="119">
        <v>2300</v>
      </c>
      <c r="DC9" s="119">
        <v>655</v>
      </c>
      <c r="DD9" s="119">
        <v>2140</v>
      </c>
      <c r="DE9" s="119">
        <v>93</v>
      </c>
      <c r="DF9" s="62">
        <v>1995</v>
      </c>
      <c r="DG9" s="63">
        <f>DC9/DF9</f>
        <v>0.3283208020050125</v>
      </c>
      <c r="DH9" s="61">
        <v>3200</v>
      </c>
      <c r="DI9" s="61">
        <v>374</v>
      </c>
      <c r="DJ9" s="61">
        <v>954</v>
      </c>
      <c r="DK9" s="60">
        <f t="shared" si="48"/>
        <v>0.298125</v>
      </c>
      <c r="DL9" s="62">
        <v>98</v>
      </c>
      <c r="DM9" s="63">
        <f>DI9/DL9</f>
        <v>3.816326530612245</v>
      </c>
      <c r="DN9" s="119">
        <v>5000</v>
      </c>
      <c r="DO9" s="119">
        <v>1502</v>
      </c>
      <c r="DP9" s="119">
        <v>4233</v>
      </c>
      <c r="DQ9" s="120">
        <f t="shared" si="5"/>
        <v>0.8466</v>
      </c>
      <c r="DR9" s="62">
        <v>1274</v>
      </c>
      <c r="DS9" s="63">
        <f>DO9/DR9</f>
        <v>1.1789638932496076</v>
      </c>
      <c r="DT9" s="61">
        <v>7000</v>
      </c>
      <c r="DU9" s="61">
        <v>1502</v>
      </c>
      <c r="DV9" s="61">
        <v>3225</v>
      </c>
      <c r="DW9" s="118">
        <f t="shared" si="49"/>
        <v>0.4607142857142857</v>
      </c>
      <c r="DX9" s="62">
        <v>1210</v>
      </c>
      <c r="DY9" s="123">
        <f>DU9/DX9</f>
        <v>1.2413223140495868</v>
      </c>
      <c r="DZ9" s="61">
        <v>11100</v>
      </c>
      <c r="EA9" s="61">
        <v>1173</v>
      </c>
      <c r="EB9" s="61">
        <v>3405</v>
      </c>
      <c r="EC9" s="60">
        <f t="shared" si="50"/>
        <v>0.30675675675675673</v>
      </c>
      <c r="ED9" s="62">
        <v>1748</v>
      </c>
      <c r="EE9" s="63">
        <f>EA9/ED9</f>
        <v>0.6710526315789473</v>
      </c>
      <c r="EF9" s="61">
        <v>2000</v>
      </c>
      <c r="EG9" s="61">
        <v>99</v>
      </c>
      <c r="EH9" s="61">
        <v>682</v>
      </c>
      <c r="EI9" s="60">
        <f t="shared" si="51"/>
        <v>0.341</v>
      </c>
      <c r="EJ9" s="62">
        <v>242</v>
      </c>
      <c r="EK9" s="63">
        <f>EG9/EJ9</f>
        <v>0.4090909090909091</v>
      </c>
      <c r="EL9" s="61">
        <v>2500</v>
      </c>
      <c r="EM9" s="61">
        <v>300</v>
      </c>
      <c r="EN9" s="61">
        <v>990</v>
      </c>
      <c r="EO9" s="60">
        <f t="shared" si="39"/>
        <v>0.396</v>
      </c>
      <c r="EP9" s="62">
        <v>271</v>
      </c>
      <c r="EQ9" s="63">
        <f>EM9/EP9</f>
        <v>1.1070110701107012</v>
      </c>
      <c r="ER9" s="61">
        <v>800</v>
      </c>
      <c r="ES9" s="61">
        <v>365</v>
      </c>
      <c r="ET9" s="61">
        <v>593</v>
      </c>
      <c r="EU9" s="60">
        <f t="shared" si="52"/>
        <v>0.74125</v>
      </c>
      <c r="EV9" s="62">
        <v>250</v>
      </c>
      <c r="EW9" s="63">
        <f>ES9/EV9</f>
        <v>1.46</v>
      </c>
      <c r="EX9" s="61">
        <v>2000</v>
      </c>
      <c r="EY9" s="61">
        <v>0</v>
      </c>
      <c r="EZ9" s="61">
        <v>712</v>
      </c>
      <c r="FA9" s="60">
        <f>EZ9/EX9</f>
        <v>0.356</v>
      </c>
      <c r="FB9" s="62">
        <v>466</v>
      </c>
      <c r="FC9" s="63">
        <v>0</v>
      </c>
      <c r="FD9" s="61">
        <v>600</v>
      </c>
      <c r="FE9" s="61">
        <v>0</v>
      </c>
      <c r="FF9" s="61">
        <v>467</v>
      </c>
      <c r="FG9" s="60">
        <f>FF9/FD9</f>
        <v>0.7783333333333333</v>
      </c>
      <c r="FH9" s="62">
        <v>0</v>
      </c>
      <c r="FI9" s="63">
        <v>0</v>
      </c>
      <c r="FJ9" s="41">
        <f>D9+J9+P9+V9+AB9+AH9+AN9+AT9+AZ9+BF9+BL9+BR9+BX9+CD9+CJ9+CP9+CV9+DB9+DH9+DN9+DT9+DZ9+EF9+EL9+ER9+EX9+FD9</f>
        <v>87494</v>
      </c>
      <c r="FK9" s="112">
        <f>E9+K9+Q9+W9+AC9+AI9+AO9+AU9+BA9+BG9+BM9+BS9+BY9+CE9+CK9+CQ9+CW9+DC9+DI9+DO9+DU9+EA9+EG9+EM9+ES9+EY9</f>
        <v>20317</v>
      </c>
      <c r="FL9" s="112">
        <f>F9+L9+R9+X9+AD9+AJ9+AP9+AV9+BB9+BH9+BN9+BT9+BZ9+CF9+CL9+CR9+CX9+DD9+DJ9+DP9+DV9+EB9+EH9+EN9+ET9+EZ9+FF9</f>
        <v>50509</v>
      </c>
      <c r="FM9" s="112">
        <f t="shared" si="7"/>
        <v>57.72852995633986</v>
      </c>
      <c r="FN9" s="112">
        <f t="shared" si="8"/>
        <v>21529</v>
      </c>
      <c r="FO9" s="113">
        <f t="shared" si="32"/>
        <v>2.346091318686423</v>
      </c>
    </row>
    <row r="10" spans="1:171" ht="24" customHeight="1">
      <c r="A10" s="130" t="s">
        <v>35</v>
      </c>
      <c r="B10" s="70" t="s">
        <v>36</v>
      </c>
      <c r="C10" s="27" t="s">
        <v>28</v>
      </c>
      <c r="D10" s="62">
        <v>100</v>
      </c>
      <c r="E10" s="62">
        <v>15</v>
      </c>
      <c r="F10" s="62">
        <v>15</v>
      </c>
      <c r="G10" s="63">
        <f t="shared" si="0"/>
        <v>0.15</v>
      </c>
      <c r="H10" s="62">
        <v>107</v>
      </c>
      <c r="I10" s="63">
        <f>E10/H10</f>
        <v>0.14018691588785046</v>
      </c>
      <c r="J10" s="116">
        <v>90</v>
      </c>
      <c r="K10" s="61">
        <v>578</v>
      </c>
      <c r="L10" s="61">
        <v>603</v>
      </c>
      <c r="M10" s="131">
        <f>L10/J10</f>
        <v>6.7</v>
      </c>
      <c r="N10" s="62">
        <v>0</v>
      </c>
      <c r="O10" s="63">
        <v>0</v>
      </c>
      <c r="P10" s="61">
        <v>1000</v>
      </c>
      <c r="Q10" s="61">
        <v>452</v>
      </c>
      <c r="R10" s="61">
        <v>1163</v>
      </c>
      <c r="S10" s="127">
        <f t="shared" si="34"/>
        <v>1.163</v>
      </c>
      <c r="T10" s="62">
        <v>387</v>
      </c>
      <c r="U10" s="63">
        <f>Q10/T10</f>
        <v>1.1679586563307494</v>
      </c>
      <c r="V10" s="119">
        <v>500</v>
      </c>
      <c r="W10" s="119">
        <v>374</v>
      </c>
      <c r="X10" s="119">
        <v>607</v>
      </c>
      <c r="Y10" s="127">
        <f>X10/V10</f>
        <v>1.214</v>
      </c>
      <c r="Z10" s="62">
        <v>312</v>
      </c>
      <c r="AA10" s="63">
        <f>W10/Z10</f>
        <v>1.1987179487179487</v>
      </c>
      <c r="AB10" s="61">
        <v>480</v>
      </c>
      <c r="AC10" s="61">
        <v>4</v>
      </c>
      <c r="AD10" s="61">
        <v>119</v>
      </c>
      <c r="AE10" s="118">
        <f t="shared" si="40"/>
        <v>0.24791666666666667</v>
      </c>
      <c r="AF10" s="62">
        <v>8</v>
      </c>
      <c r="AG10" s="63">
        <f>AC10/AF10</f>
        <v>0.5</v>
      </c>
      <c r="AH10" s="61">
        <v>200</v>
      </c>
      <c r="AI10" s="61">
        <v>170</v>
      </c>
      <c r="AJ10" s="61">
        <v>313</v>
      </c>
      <c r="AK10" s="60">
        <f>AJ10/AH10</f>
        <v>1.565</v>
      </c>
      <c r="AL10" s="62">
        <v>132</v>
      </c>
      <c r="AM10" s="63">
        <f>AI10/AL10</f>
        <v>1.2878787878787878</v>
      </c>
      <c r="AN10" s="61">
        <v>1000</v>
      </c>
      <c r="AO10" s="61">
        <v>214</v>
      </c>
      <c r="AP10" s="61">
        <v>320</v>
      </c>
      <c r="AQ10" s="60">
        <f>AP10/AN10</f>
        <v>0.32</v>
      </c>
      <c r="AR10" s="62">
        <v>1300</v>
      </c>
      <c r="AS10" s="63">
        <f>AO10/AR10</f>
        <v>0.1646153846153846</v>
      </c>
      <c r="AT10" s="61">
        <v>100</v>
      </c>
      <c r="AU10" s="61">
        <v>46</v>
      </c>
      <c r="AV10" s="61">
        <v>61</v>
      </c>
      <c r="AW10" s="60">
        <f t="shared" si="42"/>
        <v>0.61</v>
      </c>
      <c r="AX10" s="62">
        <v>90</v>
      </c>
      <c r="AY10" s="63">
        <f>AU10/AX10</f>
        <v>0.5111111111111111</v>
      </c>
      <c r="AZ10" s="61">
        <v>60</v>
      </c>
      <c r="BA10" s="128">
        <v>144</v>
      </c>
      <c r="BB10" s="128">
        <v>181</v>
      </c>
      <c r="BC10" s="129">
        <f t="shared" si="43"/>
        <v>3.0166666666666666</v>
      </c>
      <c r="BD10" s="62">
        <v>245</v>
      </c>
      <c r="BE10" s="63">
        <f>BA10/BD10</f>
        <v>0.5877551020408164</v>
      </c>
      <c r="BF10" s="116">
        <v>236</v>
      </c>
      <c r="BG10" s="61">
        <v>0</v>
      </c>
      <c r="BH10" s="61">
        <v>11</v>
      </c>
      <c r="BI10" s="131">
        <f t="shared" si="37"/>
        <v>0.046610169491525424</v>
      </c>
      <c r="BJ10" s="62">
        <v>15</v>
      </c>
      <c r="BK10" s="63">
        <f>BG10/BJ10</f>
        <v>0</v>
      </c>
      <c r="BL10" s="61">
        <v>2000</v>
      </c>
      <c r="BM10" s="61">
        <v>250</v>
      </c>
      <c r="BN10" s="61">
        <v>1101</v>
      </c>
      <c r="BO10" s="60">
        <f t="shared" si="44"/>
        <v>0.5505</v>
      </c>
      <c r="BP10" s="62">
        <v>15</v>
      </c>
      <c r="BQ10" s="63">
        <f>BM10/BP10</f>
        <v>16.666666666666668</v>
      </c>
      <c r="BR10" s="119">
        <v>621</v>
      </c>
      <c r="BS10" s="119">
        <v>153</v>
      </c>
      <c r="BT10" s="119">
        <v>384</v>
      </c>
      <c r="BU10" s="120">
        <f t="shared" si="1"/>
        <v>0.6183574879227053</v>
      </c>
      <c r="BV10" s="62">
        <v>52</v>
      </c>
      <c r="BW10" s="63">
        <f>BS10/BV10</f>
        <v>2.9423076923076925</v>
      </c>
      <c r="BX10" s="119">
        <v>1000</v>
      </c>
      <c r="BY10" s="132">
        <v>54</v>
      </c>
      <c r="BZ10" s="132">
        <v>54</v>
      </c>
      <c r="CA10" s="127">
        <f t="shared" si="2"/>
        <v>0.054</v>
      </c>
      <c r="CB10" s="62">
        <v>108</v>
      </c>
      <c r="CC10" s="63">
        <f t="shared" si="3"/>
        <v>0.5</v>
      </c>
      <c r="CD10" s="119">
        <v>2000</v>
      </c>
      <c r="CE10" s="119">
        <v>46</v>
      </c>
      <c r="CF10" s="119">
        <v>46</v>
      </c>
      <c r="CG10" s="118">
        <f>CF10/CD10</f>
        <v>0.023</v>
      </c>
      <c r="CH10" s="62">
        <v>45</v>
      </c>
      <c r="CI10" s="63">
        <f>CE10/CH10</f>
        <v>1.0222222222222221</v>
      </c>
      <c r="CJ10" s="61">
        <v>169</v>
      </c>
      <c r="CK10" s="61">
        <v>82</v>
      </c>
      <c r="CL10" s="61">
        <v>128</v>
      </c>
      <c r="CM10" s="60">
        <f>CL10/CJ10</f>
        <v>0.757396449704142</v>
      </c>
      <c r="CN10" s="62">
        <v>160</v>
      </c>
      <c r="CO10" s="63">
        <f t="shared" si="4"/>
        <v>0.5125</v>
      </c>
      <c r="CP10" s="61">
        <v>1100</v>
      </c>
      <c r="CQ10" s="61">
        <v>762</v>
      </c>
      <c r="CR10" s="61">
        <v>981</v>
      </c>
      <c r="CS10" s="60">
        <f>CR10/CP10</f>
        <v>0.8918181818181818</v>
      </c>
      <c r="CT10" s="62">
        <v>41</v>
      </c>
      <c r="CU10" s="63">
        <f>CQ10/CT10</f>
        <v>18.585365853658537</v>
      </c>
      <c r="CV10" s="61">
        <v>2501</v>
      </c>
      <c r="CW10" s="61">
        <v>373</v>
      </c>
      <c r="CX10" s="61">
        <v>1056</v>
      </c>
      <c r="CY10" s="60">
        <f>CX10/CV10</f>
        <v>0.42223110755697724</v>
      </c>
      <c r="CZ10" s="62">
        <v>874</v>
      </c>
      <c r="DA10" s="63">
        <f>CW10/CZ10</f>
        <v>0.4267734553775744</v>
      </c>
      <c r="DB10" s="119">
        <v>690</v>
      </c>
      <c r="DC10" s="119">
        <v>230</v>
      </c>
      <c r="DD10" s="119">
        <v>717</v>
      </c>
      <c r="DE10" s="119">
        <v>104</v>
      </c>
      <c r="DF10" s="62">
        <v>387</v>
      </c>
      <c r="DG10" s="63">
        <f>DC10/DF10</f>
        <v>0.5943152454780362</v>
      </c>
      <c r="DH10" s="61">
        <v>515</v>
      </c>
      <c r="DI10" s="61">
        <v>20</v>
      </c>
      <c r="DJ10" s="61">
        <v>35</v>
      </c>
      <c r="DK10" s="60">
        <f>DJ10/DH10</f>
        <v>0.06796116504854369</v>
      </c>
      <c r="DL10" s="62">
        <v>0</v>
      </c>
      <c r="DM10" s="63">
        <v>0</v>
      </c>
      <c r="DN10" s="119">
        <v>1500</v>
      </c>
      <c r="DO10" s="133">
        <v>643</v>
      </c>
      <c r="DP10" s="119">
        <v>1708</v>
      </c>
      <c r="DQ10" s="120">
        <f t="shared" si="5"/>
        <v>1.1386666666666667</v>
      </c>
      <c r="DR10" s="62">
        <v>367</v>
      </c>
      <c r="DS10" s="63">
        <f>DO10/DR10</f>
        <v>1.7520435967302452</v>
      </c>
      <c r="DT10" s="61">
        <v>2460</v>
      </c>
      <c r="DU10" s="61">
        <v>284</v>
      </c>
      <c r="DV10" s="61">
        <v>807</v>
      </c>
      <c r="DW10" s="118">
        <f t="shared" si="49"/>
        <v>0.3280487804878049</v>
      </c>
      <c r="DX10" s="62">
        <v>363</v>
      </c>
      <c r="DY10" s="123">
        <f>DU10/DX10</f>
        <v>0.7823691460055097</v>
      </c>
      <c r="DZ10" s="61">
        <v>3000</v>
      </c>
      <c r="EA10" s="61">
        <v>269</v>
      </c>
      <c r="EB10" s="61">
        <v>1351</v>
      </c>
      <c r="EC10" s="60">
        <f>EB10/DZ10</f>
        <v>0.4503333333333333</v>
      </c>
      <c r="ED10" s="62">
        <v>1221</v>
      </c>
      <c r="EE10" s="63">
        <f>EA10/ED10</f>
        <v>0.2203112203112203</v>
      </c>
      <c r="EF10" s="61">
        <v>600</v>
      </c>
      <c r="EG10" s="61">
        <v>31</v>
      </c>
      <c r="EH10" s="61">
        <v>36</v>
      </c>
      <c r="EI10" s="60">
        <f>EH10/EF10</f>
        <v>0.06</v>
      </c>
      <c r="EJ10" s="62">
        <v>0</v>
      </c>
      <c r="EK10" s="63">
        <v>0</v>
      </c>
      <c r="EL10" s="61">
        <v>750</v>
      </c>
      <c r="EM10" s="61">
        <v>50</v>
      </c>
      <c r="EN10" s="61">
        <v>121</v>
      </c>
      <c r="EO10" s="60">
        <f t="shared" si="39"/>
        <v>0.16133333333333333</v>
      </c>
      <c r="EP10" s="62">
        <v>43</v>
      </c>
      <c r="EQ10" s="63">
        <f>EM10/EP10</f>
        <v>1.1627906976744187</v>
      </c>
      <c r="ER10" s="61">
        <v>200</v>
      </c>
      <c r="ES10" s="61">
        <v>111</v>
      </c>
      <c r="ET10" s="61">
        <v>135</v>
      </c>
      <c r="EU10" s="60">
        <f t="shared" si="52"/>
        <v>0.675</v>
      </c>
      <c r="EV10" s="62">
        <v>0</v>
      </c>
      <c r="EW10" s="63">
        <v>0</v>
      </c>
      <c r="EX10" s="61">
        <v>600</v>
      </c>
      <c r="EY10" s="61">
        <v>0</v>
      </c>
      <c r="EZ10" s="61">
        <v>280</v>
      </c>
      <c r="FA10" s="118">
        <f>EZ10/EX10</f>
        <v>0.4666666666666667</v>
      </c>
      <c r="FB10" s="62">
        <v>12</v>
      </c>
      <c r="FC10" s="63">
        <v>0</v>
      </c>
      <c r="FD10" s="61">
        <v>100</v>
      </c>
      <c r="FE10" s="61">
        <v>0</v>
      </c>
      <c r="FF10" s="61">
        <v>64</v>
      </c>
      <c r="FG10" s="60">
        <f aca="true" t="shared" si="55" ref="FG10">FF10/FD10</f>
        <v>0.64</v>
      </c>
      <c r="FH10" s="62">
        <v>0</v>
      </c>
      <c r="FI10" s="63">
        <v>0</v>
      </c>
      <c r="FJ10" s="112">
        <f>D10+J10+P10+V10+AB10+AH10+AN10+AT10+AZ10+BF10+BL10+BR10+BX10+CD10+CJ10+CP10+CV10+DB10+DH10+DN10+DT10+DZ10+EF10+EL10+ER10+EX10+FD10</f>
        <v>23572</v>
      </c>
      <c r="FK10" s="112">
        <f>E10+K10+Q10+W10+AC10+AI10+AO10+AU10+BA10+BG10+BM10+BS10+BY10+CE10+CK10+CQ10+CW10+DC10+DI10+DO10+DU10+EA10+EG10+EM10+ES10+EY10+FE10</f>
        <v>5355</v>
      </c>
      <c r="FL10" s="112">
        <f>F10+L10+R10+X10+AD10+AJ10+AP10+AV10+BB10+BH10+BN10+BT10+BZ10+CF10+CL10+CR10+CX10+DD10+DJ10+DP10+DV10+EB10+EH10+EN10+ET10+EZ10+FF10</f>
        <v>12397</v>
      </c>
      <c r="FM10" s="112">
        <f>FL10/FJ10%</f>
        <v>52.59205837434244</v>
      </c>
      <c r="FN10" s="112">
        <f t="shared" si="8"/>
        <v>6284</v>
      </c>
      <c r="FO10" s="113">
        <f t="shared" si="32"/>
        <v>1.9727880330999363</v>
      </c>
    </row>
    <row r="11" spans="1:171" ht="48" customHeight="1">
      <c r="A11" s="71">
        <v>11</v>
      </c>
      <c r="B11" s="26" t="s">
        <v>37</v>
      </c>
      <c r="C11" s="27" t="s">
        <v>38</v>
      </c>
      <c r="D11" s="39">
        <v>6099</v>
      </c>
      <c r="E11" s="39">
        <v>704</v>
      </c>
      <c r="F11" s="39">
        <v>4902</v>
      </c>
      <c r="G11" s="31">
        <v>0.81</v>
      </c>
      <c r="H11" s="107">
        <v>1019</v>
      </c>
      <c r="I11" s="31">
        <f t="shared" si="9"/>
        <v>0.6908734052993131</v>
      </c>
      <c r="J11" s="108">
        <v>18985</v>
      </c>
      <c r="K11" s="38">
        <v>2215</v>
      </c>
      <c r="L11" s="38">
        <v>16260</v>
      </c>
      <c r="M11" s="31">
        <v>0.86</v>
      </c>
      <c r="N11" s="107">
        <v>1702</v>
      </c>
      <c r="O11" s="31">
        <f t="shared" si="10"/>
        <v>1.301410105757932</v>
      </c>
      <c r="P11" s="72">
        <v>10943</v>
      </c>
      <c r="Q11" s="72">
        <v>1017</v>
      </c>
      <c r="R11" s="72">
        <v>9795</v>
      </c>
      <c r="S11" s="31">
        <v>0.9</v>
      </c>
      <c r="T11" s="30">
        <v>1027</v>
      </c>
      <c r="U11" s="31">
        <f t="shared" si="11"/>
        <v>0.9902629016553067</v>
      </c>
      <c r="V11" s="75">
        <v>10260</v>
      </c>
      <c r="W11" s="75">
        <v>1209</v>
      </c>
      <c r="X11" s="75">
        <v>9422</v>
      </c>
      <c r="Y11" s="31">
        <v>0.92</v>
      </c>
      <c r="Z11" s="30">
        <v>1200</v>
      </c>
      <c r="AA11" s="31">
        <f t="shared" si="12"/>
        <v>1.0075</v>
      </c>
      <c r="AB11" s="72">
        <v>8000</v>
      </c>
      <c r="AC11" s="72">
        <v>792</v>
      </c>
      <c r="AD11" s="72">
        <v>7282</v>
      </c>
      <c r="AE11" s="31">
        <v>0.91</v>
      </c>
      <c r="AF11" s="107">
        <v>716</v>
      </c>
      <c r="AG11" s="31">
        <f t="shared" si="13"/>
        <v>1.106145251396648</v>
      </c>
      <c r="AH11" s="38">
        <v>12100</v>
      </c>
      <c r="AI11" s="38">
        <v>1869</v>
      </c>
      <c r="AJ11" s="38">
        <v>9492</v>
      </c>
      <c r="AK11" s="31">
        <v>0.78</v>
      </c>
      <c r="AL11" s="30">
        <v>1038</v>
      </c>
      <c r="AM11" s="31">
        <v>1.01</v>
      </c>
      <c r="AN11" s="38">
        <v>20400</v>
      </c>
      <c r="AO11" s="38">
        <v>548</v>
      </c>
      <c r="AP11" s="38">
        <v>14717</v>
      </c>
      <c r="AQ11" s="31">
        <v>0.72</v>
      </c>
      <c r="AR11" s="30">
        <v>1482</v>
      </c>
      <c r="AS11" s="31">
        <f t="shared" si="15"/>
        <v>0.3697705802968961</v>
      </c>
      <c r="AT11" s="38">
        <v>5210</v>
      </c>
      <c r="AU11" s="38">
        <v>743</v>
      </c>
      <c r="AV11" s="38">
        <v>4362</v>
      </c>
      <c r="AW11" s="31">
        <v>0.84</v>
      </c>
      <c r="AX11" s="30">
        <v>740</v>
      </c>
      <c r="AY11" s="31">
        <f t="shared" si="16"/>
        <v>1.0040540540540541</v>
      </c>
      <c r="AZ11" s="38">
        <v>9400</v>
      </c>
      <c r="BA11" s="38">
        <v>981</v>
      </c>
      <c r="BB11" s="38">
        <v>9308</v>
      </c>
      <c r="BC11" s="31">
        <v>0.99</v>
      </c>
      <c r="BD11" s="30">
        <v>850</v>
      </c>
      <c r="BE11" s="31">
        <f t="shared" si="17"/>
        <v>1.1541176470588235</v>
      </c>
      <c r="BF11" s="110">
        <v>5581</v>
      </c>
      <c r="BG11" s="72">
        <v>882</v>
      </c>
      <c r="BH11" s="72">
        <v>4545</v>
      </c>
      <c r="BI11" s="31">
        <v>0.81</v>
      </c>
      <c r="BJ11" s="107">
        <v>892</v>
      </c>
      <c r="BK11" s="31">
        <f t="shared" si="18"/>
        <v>0.9887892376681614</v>
      </c>
      <c r="BL11" s="38">
        <v>13912</v>
      </c>
      <c r="BM11" s="38">
        <v>5135</v>
      </c>
      <c r="BN11" s="38">
        <v>13436</v>
      </c>
      <c r="BO11" s="31">
        <v>0.95</v>
      </c>
      <c r="BP11" s="30">
        <v>1808</v>
      </c>
      <c r="BQ11" s="31">
        <f t="shared" si="19"/>
        <v>2.8401548672566372</v>
      </c>
      <c r="BR11" s="75">
        <v>21781</v>
      </c>
      <c r="BS11" s="75">
        <v>1785</v>
      </c>
      <c r="BT11" s="75">
        <v>16283</v>
      </c>
      <c r="BU11" s="31">
        <v>0.75</v>
      </c>
      <c r="BV11" s="30">
        <v>1740</v>
      </c>
      <c r="BW11" s="31">
        <f t="shared" si="20"/>
        <v>1.0258620689655173</v>
      </c>
      <c r="BX11" s="75">
        <v>9120</v>
      </c>
      <c r="BY11" s="75">
        <v>1065</v>
      </c>
      <c r="BZ11" s="75">
        <v>8432</v>
      </c>
      <c r="CA11" s="31">
        <v>0.92</v>
      </c>
      <c r="CB11" s="30">
        <v>872</v>
      </c>
      <c r="CC11" s="31">
        <f aca="true" t="shared" si="56" ref="CC11:CC17">BY11/CB11</f>
        <v>1.2213302752293578</v>
      </c>
      <c r="CD11" s="38">
        <v>10425</v>
      </c>
      <c r="CE11" s="38">
        <v>1927</v>
      </c>
      <c r="CF11" s="38">
        <v>9955</v>
      </c>
      <c r="CG11" s="31">
        <v>0.95</v>
      </c>
      <c r="CH11" s="30">
        <v>831</v>
      </c>
      <c r="CI11" s="31">
        <f t="shared" si="21"/>
        <v>2.318892900120337</v>
      </c>
      <c r="CJ11" s="38">
        <v>10462</v>
      </c>
      <c r="CK11" s="38">
        <v>1346</v>
      </c>
      <c r="CL11" s="38">
        <v>9364</v>
      </c>
      <c r="CM11" s="31">
        <v>0.9</v>
      </c>
      <c r="CN11" s="30">
        <v>1411</v>
      </c>
      <c r="CO11" s="31">
        <f t="shared" si="4"/>
        <v>0.9539333805811481</v>
      </c>
      <c r="CP11" s="38">
        <v>19810</v>
      </c>
      <c r="CQ11" s="38">
        <v>2114</v>
      </c>
      <c r="CR11" s="38">
        <v>17816</v>
      </c>
      <c r="CS11" s="31">
        <v>0.88</v>
      </c>
      <c r="CT11" s="30">
        <v>1823</v>
      </c>
      <c r="CU11" s="31">
        <f t="shared" si="22"/>
        <v>1.1596269884805266</v>
      </c>
      <c r="CV11" s="38">
        <v>13815</v>
      </c>
      <c r="CW11" s="38">
        <v>1779</v>
      </c>
      <c r="CX11" s="38">
        <v>12345</v>
      </c>
      <c r="CY11" s="31">
        <v>0.9</v>
      </c>
      <c r="CZ11" s="30">
        <v>1753</v>
      </c>
      <c r="DA11" s="31">
        <f t="shared" si="23"/>
        <v>1.0148317170564747</v>
      </c>
      <c r="DB11" s="39">
        <v>10300</v>
      </c>
      <c r="DC11" s="39">
        <v>994</v>
      </c>
      <c r="DD11" s="39">
        <v>9365</v>
      </c>
      <c r="DE11" s="31">
        <v>0.91</v>
      </c>
      <c r="DF11" s="107">
        <v>863</v>
      </c>
      <c r="DG11" s="31">
        <f t="shared" si="24"/>
        <v>1.1517960602549246</v>
      </c>
      <c r="DH11" s="38">
        <v>17265</v>
      </c>
      <c r="DI11" s="38">
        <v>1618</v>
      </c>
      <c r="DJ11" s="38">
        <v>14953</v>
      </c>
      <c r="DK11" s="31">
        <v>0.86</v>
      </c>
      <c r="DL11" s="30">
        <v>1561</v>
      </c>
      <c r="DM11" s="31">
        <f t="shared" si="25"/>
        <v>1.036515054452274</v>
      </c>
      <c r="DN11" s="75">
        <v>12685</v>
      </c>
      <c r="DO11" s="75">
        <v>2093</v>
      </c>
      <c r="DP11" s="75">
        <v>11294</v>
      </c>
      <c r="DQ11" s="31">
        <v>0.89</v>
      </c>
      <c r="DR11" s="30">
        <v>1331</v>
      </c>
      <c r="DS11" s="31">
        <f t="shared" si="26"/>
        <v>1.5725018782870022</v>
      </c>
      <c r="DT11" s="38">
        <v>17500</v>
      </c>
      <c r="DU11" s="38">
        <v>2812</v>
      </c>
      <c r="DV11" s="38">
        <v>15603</v>
      </c>
      <c r="DW11" s="31">
        <v>0.89</v>
      </c>
      <c r="DX11" s="30">
        <v>2740</v>
      </c>
      <c r="DY11" s="31">
        <f t="shared" si="27"/>
        <v>1.0262773722627738</v>
      </c>
      <c r="DZ11" s="72">
        <v>26445</v>
      </c>
      <c r="EA11" s="72">
        <v>3015</v>
      </c>
      <c r="EB11" s="72">
        <v>23310</v>
      </c>
      <c r="EC11" s="31">
        <v>0.88</v>
      </c>
      <c r="ED11" s="107">
        <v>2790</v>
      </c>
      <c r="EE11" s="31">
        <f t="shared" si="28"/>
        <v>1.0806451612903225</v>
      </c>
      <c r="EF11" s="38">
        <v>12300</v>
      </c>
      <c r="EG11" s="38">
        <v>2113</v>
      </c>
      <c r="EH11" s="38">
        <v>10398</v>
      </c>
      <c r="EI11" s="31">
        <v>0.85</v>
      </c>
      <c r="EJ11" s="30">
        <v>2100</v>
      </c>
      <c r="EK11" s="31">
        <f aca="true" t="shared" si="57" ref="EK11:EK18">EG11/EJ11</f>
        <v>1.006190476190476</v>
      </c>
      <c r="EL11" s="72">
        <v>9520</v>
      </c>
      <c r="EM11" s="72">
        <v>831</v>
      </c>
      <c r="EN11" s="72">
        <v>8154</v>
      </c>
      <c r="EO11" s="31">
        <v>0.86</v>
      </c>
      <c r="EP11" s="107">
        <v>1169</v>
      </c>
      <c r="EQ11" s="31">
        <f t="shared" si="29"/>
        <v>0.7108639863130881</v>
      </c>
      <c r="ER11" s="38">
        <v>9690</v>
      </c>
      <c r="ES11" s="38">
        <v>1040</v>
      </c>
      <c r="ET11" s="38">
        <v>8219</v>
      </c>
      <c r="EU11" s="31">
        <v>0.85</v>
      </c>
      <c r="EV11" s="30">
        <v>820</v>
      </c>
      <c r="EW11" s="31">
        <f t="shared" si="30"/>
        <v>1.2682926829268293</v>
      </c>
      <c r="EX11" s="72">
        <v>10250</v>
      </c>
      <c r="EY11" s="72">
        <v>2040</v>
      </c>
      <c r="EZ11" s="72">
        <v>8500</v>
      </c>
      <c r="FA11" s="35">
        <v>0.83</v>
      </c>
      <c r="FB11" s="107">
        <v>1988</v>
      </c>
      <c r="FC11" s="31">
        <f>EY11/FB11</f>
        <v>1.0261569416498995</v>
      </c>
      <c r="FD11" s="38">
        <v>13800</v>
      </c>
      <c r="FE11" s="38">
        <v>1336</v>
      </c>
      <c r="FF11" s="38">
        <v>13428</v>
      </c>
      <c r="FG11" s="35">
        <v>0.97</v>
      </c>
      <c r="FH11" s="30">
        <v>1136</v>
      </c>
      <c r="FI11" s="31">
        <f>FE11/FH11</f>
        <v>1.176056338028169</v>
      </c>
      <c r="FJ11" s="112">
        <f>D11+J11+P11+V11+AB11+AH11+AN11+AT11+AZ11+BF11+BL11+BR11+BX11+CD11+CJ11+CP11+CV11+DB11+DH11+DN11+DT11+DZ11+EF11+EL11+ER11+EX11+FD11</f>
        <v>346058</v>
      </c>
      <c r="FK11" s="112">
        <f>E11+K11+Q11+W11+AC11+AI11+AO11+AU11+BA11+BG11+BM11+BS11+BY11+CE11+CK11+CQ11+CW11+DC11+DI11+DO11+DU11+EA11+EG11+EM11+ES11+EY11+FE11</f>
        <v>44003</v>
      </c>
      <c r="FL11" s="112">
        <f>F11+L11+R11+X11+AD11+AJ11+AP11+AV11+BB11+BH11+BN11+BT11+BZ11+CF11+CL11+CR11+CX11+DD11+DJ11+DP11+DV11+EB11+EH11+EN11+ET11+EZ11+FF11</f>
        <v>300940</v>
      </c>
      <c r="FM11" s="112">
        <f t="shared" si="7"/>
        <v>86.96230111715377</v>
      </c>
      <c r="FN11" s="112">
        <f t="shared" si="8"/>
        <v>37402</v>
      </c>
      <c r="FO11" s="113">
        <f aca="true" t="shared" si="58" ref="FO11:FO23">FK11/FN11</f>
        <v>1.1764878883482166</v>
      </c>
    </row>
    <row r="12" spans="1:171" ht="33.75" customHeight="1">
      <c r="A12" s="71">
        <v>12</v>
      </c>
      <c r="B12" s="26" t="s">
        <v>39</v>
      </c>
      <c r="C12" s="27" t="s">
        <v>28</v>
      </c>
      <c r="D12" s="39">
        <v>70107</v>
      </c>
      <c r="E12" s="39">
        <v>16688</v>
      </c>
      <c r="F12" s="39">
        <v>53641</v>
      </c>
      <c r="G12" s="31">
        <f aca="true" t="shared" si="59" ref="G12:G23">F12/D12</f>
        <v>0.7651304434649893</v>
      </c>
      <c r="H12" s="107">
        <v>16039</v>
      </c>
      <c r="I12" s="31">
        <f t="shared" si="9"/>
        <v>1.040463869318536</v>
      </c>
      <c r="J12" s="108">
        <v>139150</v>
      </c>
      <c r="K12" s="38">
        <v>23120</v>
      </c>
      <c r="L12" s="38">
        <v>115376</v>
      </c>
      <c r="M12" s="31">
        <f t="shared" si="33"/>
        <v>0.8291484010061085</v>
      </c>
      <c r="N12" s="107">
        <v>22612</v>
      </c>
      <c r="O12" s="31">
        <f t="shared" si="10"/>
        <v>1.0224659472846276</v>
      </c>
      <c r="P12" s="72">
        <v>82294</v>
      </c>
      <c r="Q12" s="72">
        <v>15984</v>
      </c>
      <c r="R12" s="72">
        <v>59135</v>
      </c>
      <c r="S12" s="31">
        <f t="shared" si="34"/>
        <v>0.7185821566578365</v>
      </c>
      <c r="T12" s="30">
        <v>15979</v>
      </c>
      <c r="U12" s="31">
        <f t="shared" si="11"/>
        <v>1.0003129106952875</v>
      </c>
      <c r="V12" s="75">
        <v>74000</v>
      </c>
      <c r="W12" s="75">
        <v>20737</v>
      </c>
      <c r="X12" s="75">
        <v>63633</v>
      </c>
      <c r="Y12" s="31">
        <f t="shared" si="35"/>
        <v>0.8599054054054054</v>
      </c>
      <c r="Z12" s="30">
        <v>20605</v>
      </c>
      <c r="AA12" s="31">
        <f t="shared" si="12"/>
        <v>1.0064062120844455</v>
      </c>
      <c r="AB12" s="72">
        <v>73330</v>
      </c>
      <c r="AC12" s="72">
        <v>14440</v>
      </c>
      <c r="AD12" s="72">
        <v>55657</v>
      </c>
      <c r="AE12" s="31">
        <f aca="true" t="shared" si="60" ref="AE12:AE23">AD12/AB12</f>
        <v>0.7589935906177554</v>
      </c>
      <c r="AF12" s="107">
        <v>13869</v>
      </c>
      <c r="AG12" s="31">
        <f t="shared" si="13"/>
        <v>1.0411709568101521</v>
      </c>
      <c r="AH12" s="38">
        <v>99500</v>
      </c>
      <c r="AI12" s="38">
        <v>22269</v>
      </c>
      <c r="AJ12" s="38">
        <v>74550</v>
      </c>
      <c r="AK12" s="31">
        <f t="shared" si="36"/>
        <v>0.7492462311557789</v>
      </c>
      <c r="AL12" s="30">
        <v>18157</v>
      </c>
      <c r="AM12" s="31">
        <f t="shared" si="14"/>
        <v>1.2264691303629454</v>
      </c>
      <c r="AN12" s="38">
        <v>180500</v>
      </c>
      <c r="AO12" s="38">
        <v>27810</v>
      </c>
      <c r="AP12" s="38">
        <v>102934</v>
      </c>
      <c r="AQ12" s="31">
        <f aca="true" t="shared" si="61" ref="AQ12:AQ23">AP12/AN12</f>
        <v>0.5702714681440443</v>
      </c>
      <c r="AR12" s="30">
        <v>25729</v>
      </c>
      <c r="AS12" s="31">
        <f t="shared" si="15"/>
        <v>1.0808814955886354</v>
      </c>
      <c r="AT12" s="38">
        <v>47520</v>
      </c>
      <c r="AU12" s="38">
        <v>6696</v>
      </c>
      <c r="AV12" s="38">
        <v>37473</v>
      </c>
      <c r="AW12" s="31">
        <f aca="true" t="shared" si="62" ref="AW12:AW23">AV12/AT12</f>
        <v>0.7885732323232323</v>
      </c>
      <c r="AX12" s="30">
        <v>6688</v>
      </c>
      <c r="AY12" s="31">
        <f t="shared" si="16"/>
        <v>1.0011961722488039</v>
      </c>
      <c r="AZ12" s="38">
        <v>80000</v>
      </c>
      <c r="BA12" s="38">
        <v>18066</v>
      </c>
      <c r="BB12" s="38">
        <v>72601</v>
      </c>
      <c r="BC12" s="31">
        <f aca="true" t="shared" si="63" ref="BC12:BC23">BB12/AZ12</f>
        <v>0.9075125</v>
      </c>
      <c r="BD12" s="30">
        <v>17253</v>
      </c>
      <c r="BE12" s="31">
        <f t="shared" si="17"/>
        <v>1.0471222396105024</v>
      </c>
      <c r="BF12" s="110">
        <v>28868</v>
      </c>
      <c r="BG12" s="72">
        <v>5205</v>
      </c>
      <c r="BH12" s="72">
        <v>20072</v>
      </c>
      <c r="BI12" s="31">
        <f t="shared" si="37"/>
        <v>0.6953027573784121</v>
      </c>
      <c r="BJ12" s="107">
        <v>5208</v>
      </c>
      <c r="BK12" s="31">
        <f t="shared" si="18"/>
        <v>0.9994239631336406</v>
      </c>
      <c r="BL12" s="38">
        <v>97115</v>
      </c>
      <c r="BM12" s="38">
        <v>21115</v>
      </c>
      <c r="BN12" s="38">
        <v>71381</v>
      </c>
      <c r="BO12" s="31">
        <f aca="true" t="shared" si="64" ref="BO12:BO21">BN12/BL12</f>
        <v>0.735015188178963</v>
      </c>
      <c r="BP12" s="30">
        <v>21000</v>
      </c>
      <c r="BQ12" s="31">
        <f t="shared" si="19"/>
        <v>1.0054761904761904</v>
      </c>
      <c r="BR12" s="75">
        <v>203115</v>
      </c>
      <c r="BS12" s="75">
        <v>39592</v>
      </c>
      <c r="BT12" s="75">
        <v>116518</v>
      </c>
      <c r="BU12" s="31">
        <f aca="true" t="shared" si="65" ref="BU12:BU21">BT12/BR12</f>
        <v>0.5736553184156759</v>
      </c>
      <c r="BV12" s="30">
        <v>39552</v>
      </c>
      <c r="BW12" s="31">
        <f t="shared" si="20"/>
        <v>1.0010113268608414</v>
      </c>
      <c r="BX12" s="75">
        <v>80295</v>
      </c>
      <c r="BY12" s="75">
        <v>22655</v>
      </c>
      <c r="BZ12" s="75">
        <v>72806</v>
      </c>
      <c r="CA12" s="31">
        <f aca="true" t="shared" si="66" ref="CA12:CA19">BZ12/BX12</f>
        <v>0.9067314278597671</v>
      </c>
      <c r="CB12" s="30">
        <v>15561</v>
      </c>
      <c r="CC12" s="31">
        <f t="shared" si="56"/>
        <v>1.4558832979885612</v>
      </c>
      <c r="CD12" s="38">
        <v>101142</v>
      </c>
      <c r="CE12" s="38">
        <v>26506</v>
      </c>
      <c r="CF12" s="38">
        <v>79270</v>
      </c>
      <c r="CG12" s="31">
        <f aca="true" t="shared" si="67" ref="CG12:CG21">CF12/CD12</f>
        <v>0.7837495797986989</v>
      </c>
      <c r="CH12" s="30">
        <v>14724</v>
      </c>
      <c r="CI12" s="31">
        <v>1.8</v>
      </c>
      <c r="CJ12" s="38">
        <v>91826</v>
      </c>
      <c r="CK12" s="38">
        <v>20436</v>
      </c>
      <c r="CL12" s="38">
        <v>71158</v>
      </c>
      <c r="CM12" s="31">
        <f aca="true" t="shared" si="68" ref="CM12:CM21">CL12/CJ12</f>
        <v>0.7749221353429312</v>
      </c>
      <c r="CN12" s="30">
        <v>20783</v>
      </c>
      <c r="CO12" s="31">
        <f t="shared" si="4"/>
        <v>0.983303661646538</v>
      </c>
      <c r="CP12" s="38">
        <v>146220</v>
      </c>
      <c r="CQ12" s="38">
        <v>34897</v>
      </c>
      <c r="CR12" s="38">
        <v>113221</v>
      </c>
      <c r="CS12" s="31">
        <f aca="true" t="shared" si="69" ref="CS12:CS23">CR12/CP12</f>
        <v>0.7743195185337163</v>
      </c>
      <c r="CT12" s="30">
        <v>31331</v>
      </c>
      <c r="CU12" s="31">
        <f t="shared" si="22"/>
        <v>1.1138169863713254</v>
      </c>
      <c r="CV12" s="38">
        <v>115332</v>
      </c>
      <c r="CW12" s="38">
        <v>24334</v>
      </c>
      <c r="CX12" s="38">
        <v>90958</v>
      </c>
      <c r="CY12" s="31">
        <f aca="true" t="shared" si="70" ref="CY12:CY23">CX12/CV12</f>
        <v>0.7886622966739499</v>
      </c>
      <c r="CZ12" s="30">
        <v>26386</v>
      </c>
      <c r="DA12" s="31">
        <f t="shared" si="23"/>
        <v>0.9222314863943</v>
      </c>
      <c r="DB12" s="39">
        <v>89670</v>
      </c>
      <c r="DC12" s="39">
        <v>22823</v>
      </c>
      <c r="DD12" s="39">
        <v>69489</v>
      </c>
      <c r="DE12" s="31">
        <f t="shared" si="38"/>
        <v>0.7749414519906324</v>
      </c>
      <c r="DF12" s="107">
        <v>17808</v>
      </c>
      <c r="DG12" s="31">
        <f t="shared" si="24"/>
        <v>1.2816150044923629</v>
      </c>
      <c r="DH12" s="38">
        <v>148557</v>
      </c>
      <c r="DI12" s="38">
        <v>33721</v>
      </c>
      <c r="DJ12" s="38">
        <v>99450</v>
      </c>
      <c r="DK12" s="31">
        <f>DJ12/DH12</f>
        <v>0.6694400129243321</v>
      </c>
      <c r="DL12" s="30">
        <v>32469</v>
      </c>
      <c r="DM12" s="31">
        <f t="shared" si="25"/>
        <v>1.0385598570944594</v>
      </c>
      <c r="DN12" s="75">
        <v>94625</v>
      </c>
      <c r="DO12" s="75">
        <v>24330</v>
      </c>
      <c r="DP12" s="75">
        <v>80415</v>
      </c>
      <c r="DQ12" s="31">
        <f aca="true" t="shared" si="71" ref="DQ12:DQ23">DP12/DN12</f>
        <v>0.8498282694848085</v>
      </c>
      <c r="DR12" s="30">
        <v>25123</v>
      </c>
      <c r="DS12" s="31">
        <f t="shared" si="26"/>
        <v>0.9684352983322055</v>
      </c>
      <c r="DT12" s="38">
        <v>151800</v>
      </c>
      <c r="DU12" s="38">
        <v>37201</v>
      </c>
      <c r="DV12" s="38">
        <v>113091</v>
      </c>
      <c r="DW12" s="31">
        <f aca="true" t="shared" si="72" ref="DW12:DW23">DV12/DT12</f>
        <v>0.745</v>
      </c>
      <c r="DX12" s="30">
        <v>36199</v>
      </c>
      <c r="DY12" s="31">
        <f t="shared" si="27"/>
        <v>1.027680322660847</v>
      </c>
      <c r="DZ12" s="72">
        <v>210100</v>
      </c>
      <c r="EA12" s="72">
        <v>44547</v>
      </c>
      <c r="EB12" s="72">
        <v>161096</v>
      </c>
      <c r="EC12" s="31">
        <f aca="true" t="shared" si="73" ref="EC12:EC23">EB12/DZ12</f>
        <v>0.7667586863398381</v>
      </c>
      <c r="ED12" s="107">
        <v>37349</v>
      </c>
      <c r="EE12" s="31">
        <f t="shared" si="28"/>
        <v>1.1927226967254814</v>
      </c>
      <c r="EF12" s="38">
        <v>97000</v>
      </c>
      <c r="EG12" s="38">
        <v>20491</v>
      </c>
      <c r="EH12" s="38">
        <v>74403</v>
      </c>
      <c r="EI12" s="31">
        <f aca="true" t="shared" si="74" ref="EI12:EI23">EH12/EF12</f>
        <v>0.7670412371134021</v>
      </c>
      <c r="EJ12" s="30">
        <v>20500</v>
      </c>
      <c r="EK12" s="31">
        <f t="shared" si="57"/>
        <v>0.9995609756097561</v>
      </c>
      <c r="EL12" s="72">
        <v>71240</v>
      </c>
      <c r="EM12" s="72">
        <v>17656</v>
      </c>
      <c r="EN12" s="72">
        <v>59165</v>
      </c>
      <c r="EO12" s="31">
        <f t="shared" si="39"/>
        <v>0.8305025266704099</v>
      </c>
      <c r="EP12" s="107">
        <v>18463</v>
      </c>
      <c r="EQ12" s="31">
        <f t="shared" si="29"/>
        <v>0.9562909602989763</v>
      </c>
      <c r="ER12" s="38">
        <v>65200</v>
      </c>
      <c r="ES12" s="38">
        <v>19128</v>
      </c>
      <c r="ET12" s="38">
        <v>51491</v>
      </c>
      <c r="EU12" s="31">
        <f aca="true" t="shared" si="75" ref="EU12:EU23">ET12/ER12</f>
        <v>0.789739263803681</v>
      </c>
      <c r="EV12" s="30">
        <v>11498</v>
      </c>
      <c r="EW12" s="31">
        <f t="shared" si="30"/>
        <v>1.6635936684640806</v>
      </c>
      <c r="EX12" s="72">
        <v>84900</v>
      </c>
      <c r="EY12" s="72">
        <v>18500</v>
      </c>
      <c r="EZ12" s="72">
        <v>61000</v>
      </c>
      <c r="FA12" s="35">
        <v>0.75</v>
      </c>
      <c r="FB12" s="107">
        <v>19417</v>
      </c>
      <c r="FC12" s="31">
        <f t="shared" si="31"/>
        <v>0.9527733429469022</v>
      </c>
      <c r="FD12" s="38">
        <v>112600</v>
      </c>
      <c r="FE12" s="38">
        <v>28373</v>
      </c>
      <c r="FF12" s="38">
        <v>89866</v>
      </c>
      <c r="FG12" s="35">
        <f>FF12/FD12</f>
        <v>0.7980994671403198</v>
      </c>
      <c r="FH12" s="30">
        <v>24200</v>
      </c>
      <c r="FI12" s="31">
        <f>FE12/FH12</f>
        <v>1.1724380165289257</v>
      </c>
      <c r="FJ12" s="112">
        <f>D12+J12+P12+V12+AB12+AH12+AN12+AT12+AZ12+BF12+BL12+BR12+BX12+CD12+CJ12+CP12+CV12+DB12+DH12+DN12+DT12+DZ12+EF12+EL12+ER12+EX12+FD12</f>
        <v>2836006</v>
      </c>
      <c r="FK12" s="112">
        <f>E12+K12+Q12+W12+AC12+AI12+AO12+AU12+BA12+BG12+BM12+BS12+BY12+CE12+CK12+CQ12+CW12+DC12+DI12+DO12+DU12+EA12+EG12+EM12+ES12+EY12+FE12</f>
        <v>627320</v>
      </c>
      <c r="FL12" s="112">
        <f>F12+L12+R12+X12+AD12+AJ12+AP12+AV12+BB12+BH12+BN12+BT12+BZ12+CF12+CL12+CR12+CX12+DD12+DJ12+DP12+DV12+EB12+EH12+EN12+ET12+EZ12+FF12</f>
        <v>2129850</v>
      </c>
      <c r="FM12" s="112">
        <f t="shared" si="7"/>
        <v>75.1003347665696</v>
      </c>
      <c r="FN12" s="112">
        <f t="shared" si="8"/>
        <v>574502</v>
      </c>
      <c r="FO12" s="113">
        <f t="shared" si="58"/>
        <v>1.0919370167553812</v>
      </c>
    </row>
    <row r="13" spans="1:171" ht="64.5" customHeight="1">
      <c r="A13" s="71">
        <v>13</v>
      </c>
      <c r="B13" s="26" t="s">
        <v>40</v>
      </c>
      <c r="C13" s="27" t="s">
        <v>28</v>
      </c>
      <c r="D13" s="39">
        <v>153816</v>
      </c>
      <c r="E13" s="39">
        <v>33196</v>
      </c>
      <c r="F13" s="39">
        <v>108252</v>
      </c>
      <c r="G13" s="31">
        <f t="shared" si="59"/>
        <v>0.7037759400842565</v>
      </c>
      <c r="H13" s="107">
        <v>40514</v>
      </c>
      <c r="I13" s="31">
        <f t="shared" si="9"/>
        <v>0.8193710816014217</v>
      </c>
      <c r="J13" s="108">
        <v>435080</v>
      </c>
      <c r="K13" s="38">
        <v>88732</v>
      </c>
      <c r="L13" s="38">
        <v>361527</v>
      </c>
      <c r="M13" s="31">
        <f t="shared" si="33"/>
        <v>0.8309437344856119</v>
      </c>
      <c r="N13" s="107">
        <v>87857</v>
      </c>
      <c r="O13" s="31">
        <f t="shared" si="10"/>
        <v>1.0099593657875867</v>
      </c>
      <c r="P13" s="72">
        <v>274879</v>
      </c>
      <c r="Q13" s="72">
        <v>59808</v>
      </c>
      <c r="R13" s="72">
        <v>226591</v>
      </c>
      <c r="S13" s="31">
        <f t="shared" si="34"/>
        <v>0.8243299779175565</v>
      </c>
      <c r="T13" s="30">
        <v>59797</v>
      </c>
      <c r="U13" s="31">
        <f t="shared" si="11"/>
        <v>1.000183955716842</v>
      </c>
      <c r="V13" s="75">
        <v>200000</v>
      </c>
      <c r="W13" s="75">
        <v>43406</v>
      </c>
      <c r="X13" s="75">
        <v>167071</v>
      </c>
      <c r="Y13" s="31">
        <f t="shared" si="35"/>
        <v>0.835355</v>
      </c>
      <c r="Z13" s="30">
        <v>45949</v>
      </c>
      <c r="AA13" s="31">
        <f t="shared" si="12"/>
        <v>0.9446560316873055</v>
      </c>
      <c r="AB13" s="72">
        <v>224557</v>
      </c>
      <c r="AC13" s="72">
        <v>43497</v>
      </c>
      <c r="AD13" s="72">
        <v>171397</v>
      </c>
      <c r="AE13" s="31">
        <f t="shared" si="60"/>
        <v>0.7632672328183936</v>
      </c>
      <c r="AF13" s="107">
        <v>43873</v>
      </c>
      <c r="AG13" s="31">
        <f t="shared" si="13"/>
        <v>0.9914298087662116</v>
      </c>
      <c r="AH13" s="38">
        <v>260000</v>
      </c>
      <c r="AI13" s="38">
        <v>49771</v>
      </c>
      <c r="AJ13" s="38">
        <v>195007</v>
      </c>
      <c r="AK13" s="31">
        <f t="shared" si="36"/>
        <v>0.7500269230769231</v>
      </c>
      <c r="AL13" s="30">
        <v>54324</v>
      </c>
      <c r="AM13" s="31">
        <f t="shared" si="14"/>
        <v>0.9161880568441204</v>
      </c>
      <c r="AN13" s="38">
        <v>350500</v>
      </c>
      <c r="AO13" s="38">
        <v>58894</v>
      </c>
      <c r="AP13" s="38">
        <v>220864</v>
      </c>
      <c r="AQ13" s="31">
        <f t="shared" si="61"/>
        <v>0.6301398002853067</v>
      </c>
      <c r="AR13" s="30">
        <v>74253</v>
      </c>
      <c r="AS13" s="31">
        <f t="shared" si="15"/>
        <v>0.7931531385937268</v>
      </c>
      <c r="AT13" s="38">
        <v>109254</v>
      </c>
      <c r="AU13" s="38">
        <v>21431</v>
      </c>
      <c r="AV13" s="38">
        <v>82841</v>
      </c>
      <c r="AW13" s="31">
        <f t="shared" si="62"/>
        <v>0.7582422611529097</v>
      </c>
      <c r="AX13" s="30">
        <v>21421</v>
      </c>
      <c r="AY13" s="31">
        <f t="shared" si="16"/>
        <v>1.000466831613837</v>
      </c>
      <c r="AZ13" s="38">
        <v>197000</v>
      </c>
      <c r="BA13" s="38">
        <v>48518</v>
      </c>
      <c r="BB13" s="38">
        <v>188222</v>
      </c>
      <c r="BC13" s="31">
        <f t="shared" si="63"/>
        <v>0.9554416243654822</v>
      </c>
      <c r="BD13" s="30">
        <v>48173</v>
      </c>
      <c r="BE13" s="31">
        <f t="shared" si="17"/>
        <v>1.0071616880825358</v>
      </c>
      <c r="BF13" s="110">
        <v>71281</v>
      </c>
      <c r="BG13" s="72">
        <v>12000</v>
      </c>
      <c r="BH13" s="72">
        <v>50523</v>
      </c>
      <c r="BI13" s="31">
        <f t="shared" si="37"/>
        <v>0.7087863526044809</v>
      </c>
      <c r="BJ13" s="107">
        <v>12644</v>
      </c>
      <c r="BK13" s="31">
        <f t="shared" si="18"/>
        <v>0.9490667510281556</v>
      </c>
      <c r="BL13" s="134">
        <v>303000</v>
      </c>
      <c r="BM13" s="134">
        <v>72536</v>
      </c>
      <c r="BN13" s="134">
        <v>160676</v>
      </c>
      <c r="BO13" s="31">
        <f t="shared" si="64"/>
        <v>0.5302838283828383</v>
      </c>
      <c r="BP13" s="30">
        <v>65929</v>
      </c>
      <c r="BQ13" s="31">
        <f t="shared" si="19"/>
        <v>1.1002138664320709</v>
      </c>
      <c r="BR13" s="75">
        <v>500305</v>
      </c>
      <c r="BS13" s="75">
        <v>95801</v>
      </c>
      <c r="BT13" s="75">
        <v>319730</v>
      </c>
      <c r="BU13" s="31">
        <f t="shared" si="65"/>
        <v>0.6390701671980092</v>
      </c>
      <c r="BV13" s="30">
        <v>87899</v>
      </c>
      <c r="BW13" s="31">
        <f t="shared" si="20"/>
        <v>1.089898633659086</v>
      </c>
      <c r="BX13" s="75">
        <v>224900</v>
      </c>
      <c r="BY13" s="75">
        <v>56135</v>
      </c>
      <c r="BZ13" s="75">
        <v>200002</v>
      </c>
      <c r="CA13" s="31">
        <f t="shared" si="66"/>
        <v>0.8892930191196087</v>
      </c>
      <c r="CB13" s="30">
        <v>47465</v>
      </c>
      <c r="CC13" s="31">
        <f t="shared" si="56"/>
        <v>1.1826609080375012</v>
      </c>
      <c r="CD13" s="38">
        <v>231668</v>
      </c>
      <c r="CE13" s="38">
        <v>57102</v>
      </c>
      <c r="CF13" s="38">
        <v>177296</v>
      </c>
      <c r="CG13" s="31">
        <f t="shared" si="67"/>
        <v>0.7653020702039125</v>
      </c>
      <c r="CH13" s="30">
        <v>41869</v>
      </c>
      <c r="CI13" s="31">
        <f t="shared" si="21"/>
        <v>1.3638252645155127</v>
      </c>
      <c r="CJ13" s="38">
        <v>251330</v>
      </c>
      <c r="CK13" s="38">
        <v>59048</v>
      </c>
      <c r="CL13" s="38">
        <v>197160</v>
      </c>
      <c r="CM13" s="31">
        <f t="shared" si="68"/>
        <v>0.7844666374885608</v>
      </c>
      <c r="CN13" s="30">
        <v>59150</v>
      </c>
      <c r="CO13" s="31">
        <f t="shared" si="4"/>
        <v>0.9982755705832629</v>
      </c>
      <c r="CP13" s="38">
        <v>490893</v>
      </c>
      <c r="CQ13" s="38">
        <v>118543</v>
      </c>
      <c r="CR13" s="38">
        <v>380982</v>
      </c>
      <c r="CS13" s="31">
        <f t="shared" si="69"/>
        <v>0.7760998832739517</v>
      </c>
      <c r="CT13" s="30">
        <v>113002</v>
      </c>
      <c r="CU13" s="31">
        <f t="shared" si="22"/>
        <v>1.0490345303622945</v>
      </c>
      <c r="CV13" s="38">
        <v>309861</v>
      </c>
      <c r="CW13" s="38">
        <v>73755</v>
      </c>
      <c r="CX13" s="38">
        <v>249870</v>
      </c>
      <c r="CY13" s="31">
        <f t="shared" si="70"/>
        <v>0.8063938346548937</v>
      </c>
      <c r="CZ13" s="30">
        <v>80011</v>
      </c>
      <c r="DA13" s="31">
        <f t="shared" si="23"/>
        <v>0.9218107510217345</v>
      </c>
      <c r="DB13" s="39">
        <v>239560</v>
      </c>
      <c r="DC13" s="39">
        <v>57051</v>
      </c>
      <c r="DD13" s="39">
        <v>178786</v>
      </c>
      <c r="DE13" s="31">
        <f t="shared" si="38"/>
        <v>0.7463099014860578</v>
      </c>
      <c r="DF13" s="107">
        <v>46740</v>
      </c>
      <c r="DG13" s="31">
        <f t="shared" si="24"/>
        <v>1.2206033376123235</v>
      </c>
      <c r="DH13" s="38">
        <v>436372</v>
      </c>
      <c r="DI13" s="38">
        <v>98217</v>
      </c>
      <c r="DJ13" s="38">
        <v>338669</v>
      </c>
      <c r="DK13" s="31">
        <f>DJ13/DH13</f>
        <v>0.7761015830529915</v>
      </c>
      <c r="DL13" s="30">
        <v>97955</v>
      </c>
      <c r="DM13" s="31">
        <f t="shared" si="25"/>
        <v>1.0026746975652086</v>
      </c>
      <c r="DN13" s="75">
        <v>256500</v>
      </c>
      <c r="DO13" s="75">
        <v>74922</v>
      </c>
      <c r="DP13" s="75">
        <v>238511</v>
      </c>
      <c r="DQ13" s="31">
        <f t="shared" si="71"/>
        <v>0.9298674463937622</v>
      </c>
      <c r="DR13" s="30">
        <v>70495</v>
      </c>
      <c r="DS13" s="31">
        <f t="shared" si="26"/>
        <v>1.0627987800553231</v>
      </c>
      <c r="DT13" s="38">
        <v>395500</v>
      </c>
      <c r="DU13" s="38">
        <v>93060</v>
      </c>
      <c r="DV13" s="38">
        <v>300411</v>
      </c>
      <c r="DW13" s="31">
        <f t="shared" si="72"/>
        <v>0.7595726927939317</v>
      </c>
      <c r="DX13" s="30">
        <v>93053</v>
      </c>
      <c r="DY13" s="31">
        <f t="shared" si="27"/>
        <v>1.0000752259465036</v>
      </c>
      <c r="DZ13" s="72">
        <v>570000</v>
      </c>
      <c r="EA13" s="72">
        <v>124545</v>
      </c>
      <c r="EB13" s="72">
        <v>448622</v>
      </c>
      <c r="EC13" s="31">
        <f t="shared" si="73"/>
        <v>0.7870561403508772</v>
      </c>
      <c r="ED13" s="107">
        <v>110219</v>
      </c>
      <c r="EE13" s="31">
        <f t="shared" si="28"/>
        <v>1.1299775900706774</v>
      </c>
      <c r="EF13" s="38">
        <v>280000</v>
      </c>
      <c r="EG13" s="38">
        <v>61914</v>
      </c>
      <c r="EH13" s="38">
        <v>210611</v>
      </c>
      <c r="EI13" s="31">
        <f t="shared" si="74"/>
        <v>0.7521821428571429</v>
      </c>
      <c r="EJ13" s="30">
        <v>62000</v>
      </c>
      <c r="EK13" s="31">
        <f t="shared" si="57"/>
        <v>0.9986129032258064</v>
      </c>
      <c r="EL13" s="72">
        <v>196210</v>
      </c>
      <c r="EM13" s="72">
        <v>37501</v>
      </c>
      <c r="EN13" s="72">
        <v>156866</v>
      </c>
      <c r="EO13" s="31">
        <f t="shared" si="39"/>
        <v>0.7994801488201417</v>
      </c>
      <c r="EP13" s="107">
        <v>34041</v>
      </c>
      <c r="EQ13" s="31">
        <f t="shared" si="29"/>
        <v>1.1016421374225198</v>
      </c>
      <c r="ER13" s="38">
        <v>206100</v>
      </c>
      <c r="ES13" s="38">
        <v>42800</v>
      </c>
      <c r="ET13" s="38">
        <v>148938</v>
      </c>
      <c r="EU13" s="31">
        <f t="shared" si="75"/>
        <v>0.7226491994177584</v>
      </c>
      <c r="EV13" s="30">
        <v>35388</v>
      </c>
      <c r="EW13" s="31">
        <f t="shared" si="30"/>
        <v>1.2094495309144342</v>
      </c>
      <c r="EX13" s="72">
        <v>205000</v>
      </c>
      <c r="EY13" s="72">
        <v>47800</v>
      </c>
      <c r="EZ13" s="72">
        <v>161000</v>
      </c>
      <c r="FA13" s="35">
        <f>EZ13/EX13</f>
        <v>0.7853658536585366</v>
      </c>
      <c r="FB13" s="107">
        <v>50414</v>
      </c>
      <c r="FC13" s="31">
        <f t="shared" si="31"/>
        <v>0.9481493236005871</v>
      </c>
      <c r="FD13" s="38">
        <v>347982</v>
      </c>
      <c r="FE13" s="38">
        <v>77657</v>
      </c>
      <c r="FF13" s="38">
        <v>263066</v>
      </c>
      <c r="FG13" s="35">
        <f>FF13/FD13</f>
        <v>0.7559758838100822</v>
      </c>
      <c r="FH13" s="30">
        <v>77008</v>
      </c>
      <c r="FI13" s="31">
        <f>FE13/FH13</f>
        <v>1.0084276958238105</v>
      </c>
      <c r="FJ13" s="112">
        <f>D13+J13+P13+V13+AB13+AH13+AN13+AT13+AZ13+BF13+BL13+BR13+BX13+CD13+CJ13+CP13+CV13+DB13+DH13+DN13+DT13+DZ13+EF13+EL13+ER13+EX13+FD13</f>
        <v>7721548</v>
      </c>
      <c r="FK13" s="112">
        <f>E13+K13+Q13+W13+AC13+AI13+AO13+AU13+BA13+BG13+BM13+BS13+BY13+CE13+CK13+CQ13+CW13+DC13+DI13+DO13+DU13+EA13+EG13+EM13+ES13+EY13+FE13</f>
        <v>1707640</v>
      </c>
      <c r="FL13" s="112">
        <f>F13+L13+R13+X13+AD13+AJ13+AP13+AV13+BB13+BH13+BN13+BT13+BZ13+CF13+CL13+CR13+CX13+DD13+DJ13+DP13+DV13+EB13+EH13+EN13+ET13+EZ13+FF13</f>
        <v>5903491</v>
      </c>
      <c r="FM13" s="112">
        <f t="shared" si="7"/>
        <v>76.45476010768826</v>
      </c>
      <c r="FN13" s="112">
        <f t="shared" si="8"/>
        <v>1661443</v>
      </c>
      <c r="FO13" s="113">
        <f t="shared" si="58"/>
        <v>1.0278053475201978</v>
      </c>
    </row>
    <row r="14" spans="1:171" ht="87.75" customHeight="1">
      <c r="A14" s="25">
        <v>19</v>
      </c>
      <c r="B14" s="46" t="s">
        <v>41</v>
      </c>
      <c r="C14" s="27" t="s">
        <v>28</v>
      </c>
      <c r="D14" s="39">
        <v>22.5</v>
      </c>
      <c r="E14" s="106" t="s">
        <v>91</v>
      </c>
      <c r="F14" s="106" t="s">
        <v>92</v>
      </c>
      <c r="G14" s="31" t="e">
        <f t="shared" si="59"/>
        <v>#VALUE!</v>
      </c>
      <c r="H14" s="135">
        <v>22.5</v>
      </c>
      <c r="I14" s="31" t="e">
        <f t="shared" si="9"/>
        <v>#VALUE!</v>
      </c>
      <c r="J14" s="75">
        <v>26.2</v>
      </c>
      <c r="K14" s="75">
        <v>26.2</v>
      </c>
      <c r="L14" s="75">
        <v>26.2</v>
      </c>
      <c r="M14" s="31">
        <f t="shared" si="33"/>
        <v>1</v>
      </c>
      <c r="N14" s="135">
        <v>26.2</v>
      </c>
      <c r="O14" s="31">
        <f t="shared" si="10"/>
        <v>1</v>
      </c>
      <c r="P14" s="72">
        <v>26</v>
      </c>
      <c r="Q14" s="72">
        <v>26</v>
      </c>
      <c r="R14" s="72">
        <v>26</v>
      </c>
      <c r="S14" s="31">
        <f t="shared" si="34"/>
        <v>1</v>
      </c>
      <c r="T14" s="136">
        <v>26</v>
      </c>
      <c r="U14" s="31">
        <f t="shared" si="11"/>
        <v>1</v>
      </c>
      <c r="V14" s="75">
        <v>21</v>
      </c>
      <c r="W14" s="75">
        <v>21</v>
      </c>
      <c r="X14" s="75">
        <v>21</v>
      </c>
      <c r="Y14" s="31">
        <f t="shared" si="35"/>
        <v>1</v>
      </c>
      <c r="Z14" s="30">
        <v>21</v>
      </c>
      <c r="AA14" s="31">
        <f t="shared" si="12"/>
        <v>1</v>
      </c>
      <c r="AB14" s="72">
        <v>21</v>
      </c>
      <c r="AC14" s="72">
        <v>21</v>
      </c>
      <c r="AD14" s="72">
        <v>21</v>
      </c>
      <c r="AE14" s="31">
        <f t="shared" si="60"/>
        <v>1</v>
      </c>
      <c r="AF14" s="107">
        <v>21</v>
      </c>
      <c r="AG14" s="31">
        <f t="shared" si="13"/>
        <v>1</v>
      </c>
      <c r="AH14" s="38">
        <v>29.75</v>
      </c>
      <c r="AI14" s="38">
        <v>28.75</v>
      </c>
      <c r="AJ14" s="38">
        <v>28.75</v>
      </c>
      <c r="AK14" s="31">
        <f t="shared" si="36"/>
        <v>0.9663865546218487</v>
      </c>
      <c r="AL14" s="137">
        <v>29.75</v>
      </c>
      <c r="AM14" s="31">
        <f t="shared" si="14"/>
        <v>0.9663865546218487</v>
      </c>
      <c r="AN14" s="38">
        <v>35.25</v>
      </c>
      <c r="AO14" s="38">
        <v>35.25</v>
      </c>
      <c r="AP14" s="38">
        <v>35.25</v>
      </c>
      <c r="AQ14" s="31">
        <f t="shared" si="61"/>
        <v>1</v>
      </c>
      <c r="AR14" s="30"/>
      <c r="AS14" s="31" t="e">
        <f t="shared" si="15"/>
        <v>#DIV/0!</v>
      </c>
      <c r="AT14" s="38">
        <v>13.4</v>
      </c>
      <c r="AU14" s="38">
        <v>13.4</v>
      </c>
      <c r="AV14" s="38">
        <v>13.4</v>
      </c>
      <c r="AW14" s="31">
        <f t="shared" si="62"/>
        <v>1</v>
      </c>
      <c r="AX14" s="136">
        <v>13.4</v>
      </c>
      <c r="AY14" s="31">
        <f t="shared" si="16"/>
        <v>1</v>
      </c>
      <c r="AZ14" s="38">
        <v>31.45</v>
      </c>
      <c r="BA14" s="38">
        <v>31.45</v>
      </c>
      <c r="BB14" s="38">
        <v>31.45</v>
      </c>
      <c r="BC14" s="31">
        <f t="shared" si="63"/>
        <v>1</v>
      </c>
      <c r="BD14" s="136">
        <v>34.7</v>
      </c>
      <c r="BE14" s="31">
        <f t="shared" si="17"/>
        <v>0.9063400576368875</v>
      </c>
      <c r="BF14" s="110">
        <v>22</v>
      </c>
      <c r="BG14" s="72">
        <v>22</v>
      </c>
      <c r="BH14" s="72">
        <v>22</v>
      </c>
      <c r="BI14" s="31">
        <f t="shared" si="37"/>
        <v>1</v>
      </c>
      <c r="BJ14" s="107">
        <v>22</v>
      </c>
      <c r="BK14" s="31">
        <f t="shared" si="18"/>
        <v>1</v>
      </c>
      <c r="BL14" s="38">
        <v>25</v>
      </c>
      <c r="BM14" s="38">
        <v>25</v>
      </c>
      <c r="BN14" s="38">
        <v>25</v>
      </c>
      <c r="BO14" s="31">
        <f t="shared" si="64"/>
        <v>1</v>
      </c>
      <c r="BP14" s="30">
        <v>26</v>
      </c>
      <c r="BQ14" s="31">
        <f t="shared" si="19"/>
        <v>0.9615384615384616</v>
      </c>
      <c r="BR14" s="38">
        <v>38</v>
      </c>
      <c r="BS14" s="38">
        <v>38</v>
      </c>
      <c r="BT14" s="38">
        <v>38</v>
      </c>
      <c r="BU14" s="31">
        <f t="shared" si="65"/>
        <v>1</v>
      </c>
      <c r="BV14" s="30">
        <v>37</v>
      </c>
      <c r="BW14" s="31">
        <f t="shared" si="20"/>
        <v>1.027027027027027</v>
      </c>
      <c r="BX14" s="75">
        <v>16.75</v>
      </c>
      <c r="BY14" s="51">
        <v>16.75</v>
      </c>
      <c r="BZ14" s="51">
        <v>16.75</v>
      </c>
      <c r="CA14" s="31">
        <f t="shared" si="66"/>
        <v>1</v>
      </c>
      <c r="CB14" s="137">
        <v>16.75</v>
      </c>
      <c r="CC14" s="31">
        <f t="shared" si="56"/>
        <v>1</v>
      </c>
      <c r="CD14" s="38">
        <v>36</v>
      </c>
      <c r="CE14" s="38">
        <v>36</v>
      </c>
      <c r="CF14" s="38">
        <v>36</v>
      </c>
      <c r="CG14" s="31">
        <f t="shared" si="67"/>
        <v>1</v>
      </c>
      <c r="CH14" s="30">
        <v>37</v>
      </c>
      <c r="CI14" s="31">
        <f t="shared" si="21"/>
        <v>0.972972972972973</v>
      </c>
      <c r="CJ14" s="38">
        <v>19.25</v>
      </c>
      <c r="CK14" s="38">
        <v>19</v>
      </c>
      <c r="CL14" s="38">
        <v>19</v>
      </c>
      <c r="CM14" s="31">
        <f t="shared" si="68"/>
        <v>0.987012987012987</v>
      </c>
      <c r="CN14" s="30">
        <v>0</v>
      </c>
      <c r="CO14" s="31">
        <v>0</v>
      </c>
      <c r="CP14" s="38">
        <v>45</v>
      </c>
      <c r="CQ14" s="38">
        <v>45</v>
      </c>
      <c r="CR14" s="38">
        <v>45</v>
      </c>
      <c r="CS14" s="31">
        <f t="shared" si="69"/>
        <v>1</v>
      </c>
      <c r="CT14" s="30">
        <v>45</v>
      </c>
      <c r="CU14" s="31">
        <f t="shared" si="22"/>
        <v>1</v>
      </c>
      <c r="CV14" s="38">
        <v>45</v>
      </c>
      <c r="CW14" s="38">
        <v>36</v>
      </c>
      <c r="CX14" s="38">
        <v>36</v>
      </c>
      <c r="CY14" s="31">
        <f t="shared" si="70"/>
        <v>0.8</v>
      </c>
      <c r="CZ14" s="30">
        <v>38</v>
      </c>
      <c r="DA14" s="31">
        <f t="shared" si="23"/>
        <v>0.9473684210526315</v>
      </c>
      <c r="DB14" s="138">
        <v>24</v>
      </c>
      <c r="DC14" s="138">
        <v>24</v>
      </c>
      <c r="DD14" s="138">
        <v>24</v>
      </c>
      <c r="DE14" s="31">
        <f t="shared" si="38"/>
        <v>1</v>
      </c>
      <c r="DF14" s="107">
        <v>25</v>
      </c>
      <c r="DG14" s="31">
        <f t="shared" si="24"/>
        <v>0.96</v>
      </c>
      <c r="DH14" s="38">
        <v>27.5</v>
      </c>
      <c r="DI14" s="38">
        <v>27.5</v>
      </c>
      <c r="DJ14" s="38">
        <v>27.5</v>
      </c>
      <c r="DK14" s="31">
        <f>DJ14/DH14</f>
        <v>1</v>
      </c>
      <c r="DL14" s="136">
        <v>27.5</v>
      </c>
      <c r="DM14" s="31">
        <f t="shared" si="25"/>
        <v>1</v>
      </c>
      <c r="DN14" s="75">
        <v>31.5</v>
      </c>
      <c r="DO14" s="75">
        <v>31</v>
      </c>
      <c r="DP14" s="75">
        <v>31</v>
      </c>
      <c r="DQ14" s="31">
        <f t="shared" si="71"/>
        <v>0.9841269841269841</v>
      </c>
      <c r="DR14" s="30">
        <v>34</v>
      </c>
      <c r="DS14" s="31">
        <f t="shared" si="26"/>
        <v>0.9117647058823529</v>
      </c>
      <c r="DT14" s="38">
        <v>33.4</v>
      </c>
      <c r="DU14" s="38">
        <v>33.4</v>
      </c>
      <c r="DV14" s="38">
        <v>33.4</v>
      </c>
      <c r="DW14" s="31">
        <f t="shared" si="72"/>
        <v>1</v>
      </c>
      <c r="DX14" s="136">
        <v>33.4</v>
      </c>
      <c r="DY14" s="31">
        <f t="shared" si="27"/>
        <v>1</v>
      </c>
      <c r="DZ14" s="72">
        <v>53.5</v>
      </c>
      <c r="EA14" s="72">
        <v>53.5</v>
      </c>
      <c r="EB14" s="72">
        <v>53.5</v>
      </c>
      <c r="EC14" s="31">
        <f t="shared" si="73"/>
        <v>1</v>
      </c>
      <c r="ED14" s="107">
        <v>62</v>
      </c>
      <c r="EE14" s="31">
        <f t="shared" si="28"/>
        <v>0.8629032258064516</v>
      </c>
      <c r="EF14" s="38">
        <v>29</v>
      </c>
      <c r="EG14" s="38">
        <v>29</v>
      </c>
      <c r="EH14" s="38">
        <v>29</v>
      </c>
      <c r="EI14" s="31">
        <f t="shared" si="74"/>
        <v>1</v>
      </c>
      <c r="EJ14" s="30">
        <v>29</v>
      </c>
      <c r="EK14" s="31">
        <f t="shared" si="57"/>
        <v>1</v>
      </c>
      <c r="EL14" s="72">
        <v>22.8</v>
      </c>
      <c r="EM14" s="72">
        <v>22.8</v>
      </c>
      <c r="EN14" s="72">
        <v>22.8</v>
      </c>
      <c r="EO14" s="31">
        <f t="shared" si="39"/>
        <v>1</v>
      </c>
      <c r="EP14" s="135">
        <v>22.8</v>
      </c>
      <c r="EQ14" s="31">
        <f t="shared" si="29"/>
        <v>1</v>
      </c>
      <c r="ER14" s="38">
        <v>22.5</v>
      </c>
      <c r="ES14" s="38">
        <v>22.5</v>
      </c>
      <c r="ET14" s="38">
        <v>22.5</v>
      </c>
      <c r="EU14" s="31">
        <f t="shared" si="75"/>
        <v>1</v>
      </c>
      <c r="EV14" s="30">
        <v>25</v>
      </c>
      <c r="EW14" s="31">
        <f t="shared" si="30"/>
        <v>0.9</v>
      </c>
      <c r="EX14" s="72">
        <v>30.3</v>
      </c>
      <c r="EY14" s="72">
        <v>30.3</v>
      </c>
      <c r="EZ14" s="72">
        <v>30.3</v>
      </c>
      <c r="FA14" s="35">
        <f>EZ14/EX14</f>
        <v>1</v>
      </c>
      <c r="FB14" s="135">
        <v>31.5</v>
      </c>
      <c r="FC14" s="31">
        <f t="shared" si="31"/>
        <v>0.9619047619047619</v>
      </c>
      <c r="FD14" s="139">
        <v>34.3</v>
      </c>
      <c r="FE14" s="139">
        <v>32.3</v>
      </c>
      <c r="FF14" s="139">
        <v>33.2</v>
      </c>
      <c r="FG14" s="140">
        <v>0.97</v>
      </c>
      <c r="FH14" s="141">
        <v>38.5</v>
      </c>
      <c r="FI14" s="140">
        <v>0.84</v>
      </c>
      <c r="FJ14" s="112">
        <f aca="true" t="shared" si="76" ref="FJ14:FL17">D14+J14+P14+V14+AB14+AH14+AN14+AT14+AZ14+BF14+BL14+BR14+BX14+CD14+CJ14+CP14+CV14+DB14+DH14+DN14+DT14+DZ14+EF14+EL14+ER14+EX14+FD16</f>
        <v>788.0499999999998</v>
      </c>
      <c r="FK14" s="112" t="e">
        <f t="shared" si="76"/>
        <v>#VALUE!</v>
      </c>
      <c r="FL14" s="112" t="e">
        <f t="shared" si="76"/>
        <v>#VALUE!</v>
      </c>
      <c r="FM14" s="112" t="e">
        <f t="shared" si="7"/>
        <v>#VALUE!</v>
      </c>
      <c r="FN14" s="112">
        <f t="shared" si="8"/>
        <v>745</v>
      </c>
      <c r="FO14" s="113" t="e">
        <f t="shared" si="58"/>
        <v>#VALUE!</v>
      </c>
    </row>
    <row r="15" spans="1:171" ht="35.25" customHeight="1">
      <c r="A15" s="79" t="s">
        <v>42</v>
      </c>
      <c r="B15" s="46" t="s">
        <v>43</v>
      </c>
      <c r="C15" s="27" t="s">
        <v>28</v>
      </c>
      <c r="D15" s="142">
        <v>22.5</v>
      </c>
      <c r="E15" s="143">
        <v>19.5</v>
      </c>
      <c r="F15" s="143">
        <v>22.5</v>
      </c>
      <c r="G15" s="31">
        <f t="shared" si="59"/>
        <v>1</v>
      </c>
      <c r="H15" s="135">
        <v>22.5</v>
      </c>
      <c r="I15" s="31">
        <f t="shared" si="9"/>
        <v>0.8666666666666667</v>
      </c>
      <c r="J15" s="108">
        <v>24.1</v>
      </c>
      <c r="K15" s="38">
        <v>24.1</v>
      </c>
      <c r="L15" s="38">
        <v>24.1</v>
      </c>
      <c r="M15" s="31">
        <f t="shared" si="33"/>
        <v>1</v>
      </c>
      <c r="N15" s="135">
        <v>24.2</v>
      </c>
      <c r="O15" s="31">
        <f t="shared" si="10"/>
        <v>0.9958677685950414</v>
      </c>
      <c r="P15" s="72">
        <v>26</v>
      </c>
      <c r="Q15" s="72">
        <v>26</v>
      </c>
      <c r="R15" s="72">
        <v>26</v>
      </c>
      <c r="S15" s="31">
        <f t="shared" si="34"/>
        <v>1</v>
      </c>
      <c r="T15" s="136">
        <v>26</v>
      </c>
      <c r="U15" s="31">
        <f t="shared" si="11"/>
        <v>1</v>
      </c>
      <c r="V15" s="75">
        <v>20</v>
      </c>
      <c r="W15" s="144">
        <v>20</v>
      </c>
      <c r="X15" s="144">
        <v>20</v>
      </c>
      <c r="Y15" s="31">
        <f t="shared" si="35"/>
        <v>1</v>
      </c>
      <c r="Z15" s="30">
        <v>20</v>
      </c>
      <c r="AA15" s="31">
        <f t="shared" si="12"/>
        <v>1</v>
      </c>
      <c r="AB15" s="72">
        <v>21</v>
      </c>
      <c r="AC15" s="72">
        <v>21</v>
      </c>
      <c r="AD15" s="72">
        <v>21</v>
      </c>
      <c r="AE15" s="31">
        <f t="shared" si="60"/>
        <v>1</v>
      </c>
      <c r="AF15" s="107">
        <v>21</v>
      </c>
      <c r="AG15" s="31">
        <f t="shared" si="13"/>
        <v>1</v>
      </c>
      <c r="AH15" s="38">
        <v>28.75</v>
      </c>
      <c r="AI15" s="38">
        <v>28.75</v>
      </c>
      <c r="AJ15" s="38">
        <v>28.75</v>
      </c>
      <c r="AK15" s="31">
        <f t="shared" si="36"/>
        <v>1</v>
      </c>
      <c r="AL15" s="137">
        <v>29.75</v>
      </c>
      <c r="AM15" s="31">
        <v>0.97</v>
      </c>
      <c r="AN15" s="38">
        <v>29</v>
      </c>
      <c r="AO15" s="38">
        <v>29</v>
      </c>
      <c r="AP15" s="38">
        <v>29</v>
      </c>
      <c r="AQ15" s="31">
        <f t="shared" si="61"/>
        <v>1</v>
      </c>
      <c r="AR15" s="30"/>
      <c r="AS15" s="31" t="e">
        <f t="shared" si="15"/>
        <v>#DIV/0!</v>
      </c>
      <c r="AT15" s="38">
        <v>11.2</v>
      </c>
      <c r="AU15" s="38">
        <v>11.2</v>
      </c>
      <c r="AV15" s="38">
        <v>11.2</v>
      </c>
      <c r="AW15" s="31">
        <f t="shared" si="62"/>
        <v>1</v>
      </c>
      <c r="AX15" s="136">
        <v>11.2</v>
      </c>
      <c r="AY15" s="31">
        <f t="shared" si="16"/>
        <v>1</v>
      </c>
      <c r="AZ15" s="38">
        <v>24.75</v>
      </c>
      <c r="BA15" s="38">
        <v>29.8</v>
      </c>
      <c r="BB15" s="38">
        <v>29.8</v>
      </c>
      <c r="BC15" s="31">
        <f t="shared" si="63"/>
        <v>1.204040404040404</v>
      </c>
      <c r="BD15" s="136">
        <v>33.55</v>
      </c>
      <c r="BE15" s="31">
        <f t="shared" si="17"/>
        <v>0.88822652757079</v>
      </c>
      <c r="BF15" s="110">
        <v>20</v>
      </c>
      <c r="BG15" s="72">
        <v>20</v>
      </c>
      <c r="BH15" s="72">
        <v>20</v>
      </c>
      <c r="BI15" s="31">
        <f t="shared" si="37"/>
        <v>1</v>
      </c>
      <c r="BJ15" s="107">
        <v>20</v>
      </c>
      <c r="BK15" s="31">
        <f t="shared" si="18"/>
        <v>1</v>
      </c>
      <c r="BL15" s="38">
        <v>22</v>
      </c>
      <c r="BM15" s="38">
        <v>22</v>
      </c>
      <c r="BN15" s="38">
        <v>22</v>
      </c>
      <c r="BO15" s="31">
        <f t="shared" si="64"/>
        <v>1</v>
      </c>
      <c r="BP15" s="30">
        <v>23</v>
      </c>
      <c r="BQ15" s="31">
        <f t="shared" si="19"/>
        <v>0.9565217391304348</v>
      </c>
      <c r="BR15" s="38">
        <v>37</v>
      </c>
      <c r="BS15" s="38">
        <v>37</v>
      </c>
      <c r="BT15" s="38">
        <v>37</v>
      </c>
      <c r="BU15" s="31">
        <f t="shared" si="65"/>
        <v>1</v>
      </c>
      <c r="BV15" s="30">
        <v>36</v>
      </c>
      <c r="BW15" s="31">
        <f t="shared" si="20"/>
        <v>1.0277777777777777</v>
      </c>
      <c r="BX15" s="75">
        <v>16.75</v>
      </c>
      <c r="BY15" s="51">
        <v>16.75</v>
      </c>
      <c r="BZ15" s="51">
        <v>16.75</v>
      </c>
      <c r="CA15" s="31">
        <f t="shared" si="66"/>
        <v>1</v>
      </c>
      <c r="CB15" s="137">
        <v>16.75</v>
      </c>
      <c r="CC15" s="31">
        <f t="shared" si="56"/>
        <v>1</v>
      </c>
      <c r="CD15" s="38">
        <v>35</v>
      </c>
      <c r="CE15" s="38">
        <v>35</v>
      </c>
      <c r="CF15" s="38">
        <v>35</v>
      </c>
      <c r="CG15" s="31">
        <f t="shared" si="67"/>
        <v>1</v>
      </c>
      <c r="CH15" s="30">
        <v>36</v>
      </c>
      <c r="CI15" s="31">
        <f t="shared" si="21"/>
        <v>0.9722222222222222</v>
      </c>
      <c r="CJ15" s="38">
        <v>19</v>
      </c>
      <c r="CK15" s="38">
        <v>19</v>
      </c>
      <c r="CL15" s="38">
        <v>19</v>
      </c>
      <c r="CM15" s="31">
        <f t="shared" si="68"/>
        <v>1</v>
      </c>
      <c r="CN15" s="30"/>
      <c r="CO15" s="31" t="e">
        <f>CK15/CN15</f>
        <v>#DIV/0!</v>
      </c>
      <c r="CP15" s="38">
        <v>45</v>
      </c>
      <c r="CQ15" s="38">
        <v>45</v>
      </c>
      <c r="CR15" s="38">
        <v>45</v>
      </c>
      <c r="CS15" s="31">
        <f t="shared" si="69"/>
        <v>1</v>
      </c>
      <c r="CT15" s="30">
        <v>45</v>
      </c>
      <c r="CU15" s="31">
        <f t="shared" si="22"/>
        <v>1</v>
      </c>
      <c r="CV15" s="38">
        <v>43</v>
      </c>
      <c r="CW15" s="38">
        <v>34</v>
      </c>
      <c r="CX15" s="38">
        <v>34</v>
      </c>
      <c r="CY15" s="31">
        <f t="shared" si="70"/>
        <v>0.7906976744186046</v>
      </c>
      <c r="CZ15" s="30">
        <v>36</v>
      </c>
      <c r="DA15" s="31">
        <f t="shared" si="23"/>
        <v>0.9444444444444444</v>
      </c>
      <c r="DB15" s="138">
        <v>24</v>
      </c>
      <c r="DC15" s="138">
        <v>24</v>
      </c>
      <c r="DD15" s="138">
        <v>24</v>
      </c>
      <c r="DE15" s="31">
        <f t="shared" si="38"/>
        <v>1</v>
      </c>
      <c r="DF15" s="107">
        <v>25</v>
      </c>
      <c r="DG15" s="31">
        <f t="shared" si="24"/>
        <v>0.96</v>
      </c>
      <c r="DH15" s="38">
        <v>27.5</v>
      </c>
      <c r="DI15" s="38">
        <v>27.5</v>
      </c>
      <c r="DJ15" s="38">
        <v>27.5</v>
      </c>
      <c r="DK15" s="31">
        <f>DJ15/DH15</f>
        <v>1</v>
      </c>
      <c r="DL15" s="136">
        <v>27</v>
      </c>
      <c r="DM15" s="31">
        <f>DI15/DL15</f>
        <v>1.0185185185185186</v>
      </c>
      <c r="DN15" s="75">
        <v>28.5</v>
      </c>
      <c r="DO15" s="75">
        <v>28</v>
      </c>
      <c r="DP15" s="75">
        <v>28</v>
      </c>
      <c r="DQ15" s="31">
        <f t="shared" si="71"/>
        <v>0.9824561403508771</v>
      </c>
      <c r="DR15" s="136">
        <v>30.5</v>
      </c>
      <c r="DS15" s="31">
        <f t="shared" si="26"/>
        <v>0.9180327868852459</v>
      </c>
      <c r="DT15" s="38">
        <v>33.4</v>
      </c>
      <c r="DU15" s="38">
        <v>33.4</v>
      </c>
      <c r="DV15" s="38">
        <v>33.4</v>
      </c>
      <c r="DW15" s="31">
        <f>DV15/DT15</f>
        <v>1</v>
      </c>
      <c r="DX15" s="136">
        <v>33.4</v>
      </c>
      <c r="DY15" s="31">
        <f>DU15/DX15</f>
        <v>1</v>
      </c>
      <c r="DZ15" s="72">
        <v>51.75</v>
      </c>
      <c r="EA15" s="72">
        <v>51.75</v>
      </c>
      <c r="EB15" s="72">
        <v>51.75</v>
      </c>
      <c r="EC15" s="31">
        <f t="shared" si="73"/>
        <v>1</v>
      </c>
      <c r="ED15" s="107">
        <v>61</v>
      </c>
      <c r="EE15" s="31">
        <f t="shared" si="28"/>
        <v>0.8483606557377049</v>
      </c>
      <c r="EF15" s="38">
        <v>28</v>
      </c>
      <c r="EG15" s="38">
        <v>28</v>
      </c>
      <c r="EH15" s="38">
        <v>28</v>
      </c>
      <c r="EI15" s="31">
        <f t="shared" si="74"/>
        <v>1</v>
      </c>
      <c r="EJ15" s="30">
        <v>27</v>
      </c>
      <c r="EK15" s="31">
        <f t="shared" si="57"/>
        <v>1.037037037037037</v>
      </c>
      <c r="EL15" s="72">
        <v>14.8</v>
      </c>
      <c r="EM15" s="72">
        <v>14.8</v>
      </c>
      <c r="EN15" s="72">
        <v>14.8</v>
      </c>
      <c r="EO15" s="31">
        <f t="shared" si="39"/>
        <v>1</v>
      </c>
      <c r="EP15" s="135">
        <v>14.8</v>
      </c>
      <c r="EQ15" s="31">
        <f t="shared" si="29"/>
        <v>1</v>
      </c>
      <c r="ER15" s="38">
        <v>22.5</v>
      </c>
      <c r="ES15" s="38">
        <v>22.5</v>
      </c>
      <c r="ET15" s="38">
        <v>22.5</v>
      </c>
      <c r="EU15" s="31">
        <f>ET15/ER15</f>
        <v>1</v>
      </c>
      <c r="EV15" s="30">
        <v>25</v>
      </c>
      <c r="EW15" s="31">
        <f>ES15/EV15</f>
        <v>0.9</v>
      </c>
      <c r="EX15" s="72">
        <v>24.5</v>
      </c>
      <c r="EY15" s="72">
        <v>24.5</v>
      </c>
      <c r="EZ15" s="72">
        <v>24.5</v>
      </c>
      <c r="FA15" s="35">
        <f>EZ15/EX15</f>
        <v>1</v>
      </c>
      <c r="FB15" s="135">
        <v>26.5</v>
      </c>
      <c r="FC15" s="31">
        <f t="shared" si="31"/>
        <v>0.9245283018867925</v>
      </c>
      <c r="FD15" s="139">
        <v>32.9</v>
      </c>
      <c r="FE15" s="139">
        <v>30.9</v>
      </c>
      <c r="FF15" s="139">
        <v>31.8</v>
      </c>
      <c r="FG15" s="140">
        <v>0.97</v>
      </c>
      <c r="FH15" s="139">
        <v>37</v>
      </c>
      <c r="FI15" s="140">
        <v>0.84</v>
      </c>
      <c r="FJ15" s="112">
        <f t="shared" si="76"/>
        <v>736.9999999999999</v>
      </c>
      <c r="FK15" s="112">
        <f t="shared" si="76"/>
        <v>729.55</v>
      </c>
      <c r="FL15" s="112">
        <f t="shared" si="76"/>
        <v>732.55</v>
      </c>
      <c r="FM15" s="112">
        <f>FL15/FJ15%</f>
        <v>99.39620081411127</v>
      </c>
      <c r="FN15" s="112">
        <f t="shared" si="8"/>
        <v>708.15</v>
      </c>
      <c r="FO15" s="113">
        <f t="shared" si="58"/>
        <v>1.0302195862458519</v>
      </c>
    </row>
    <row r="16" spans="1:171" ht="95.25" customHeight="1">
      <c r="A16" s="79">
        <v>20</v>
      </c>
      <c r="B16" s="46" t="s">
        <v>44</v>
      </c>
      <c r="C16" s="27" t="s">
        <v>38</v>
      </c>
      <c r="D16" s="142">
        <v>27</v>
      </c>
      <c r="E16" s="143">
        <v>26</v>
      </c>
      <c r="F16" s="143">
        <v>26</v>
      </c>
      <c r="G16" s="31">
        <f t="shared" si="59"/>
        <v>0.9629629629629629</v>
      </c>
      <c r="H16" s="135">
        <v>27</v>
      </c>
      <c r="I16" s="31">
        <f t="shared" si="9"/>
        <v>0.9629629629629629</v>
      </c>
      <c r="J16" s="108">
        <v>45</v>
      </c>
      <c r="K16" s="38">
        <v>45</v>
      </c>
      <c r="L16" s="38">
        <v>45</v>
      </c>
      <c r="M16" s="31"/>
      <c r="N16" s="135">
        <v>45</v>
      </c>
      <c r="O16" s="31"/>
      <c r="P16" s="72">
        <v>26</v>
      </c>
      <c r="Q16" s="72">
        <v>26</v>
      </c>
      <c r="R16" s="72">
        <v>26</v>
      </c>
      <c r="S16" s="31"/>
      <c r="T16" s="136">
        <v>26</v>
      </c>
      <c r="U16" s="31"/>
      <c r="V16" s="75">
        <v>23</v>
      </c>
      <c r="W16" s="144">
        <v>23</v>
      </c>
      <c r="X16" s="144">
        <v>23</v>
      </c>
      <c r="Y16" s="31"/>
      <c r="Z16" s="30">
        <v>23</v>
      </c>
      <c r="AA16" s="31"/>
      <c r="AB16" s="72">
        <v>25</v>
      </c>
      <c r="AC16" s="72">
        <v>25</v>
      </c>
      <c r="AD16" s="72">
        <v>25</v>
      </c>
      <c r="AE16" s="31">
        <f t="shared" si="60"/>
        <v>1</v>
      </c>
      <c r="AF16" s="107">
        <v>25</v>
      </c>
      <c r="AG16" s="31">
        <f t="shared" si="13"/>
        <v>1</v>
      </c>
      <c r="AH16" s="38">
        <v>38</v>
      </c>
      <c r="AI16" s="38">
        <v>37</v>
      </c>
      <c r="AJ16" s="38">
        <v>37</v>
      </c>
      <c r="AK16" s="31">
        <f t="shared" si="36"/>
        <v>0.9736842105263158</v>
      </c>
      <c r="AL16" s="30">
        <v>38</v>
      </c>
      <c r="AM16" s="31">
        <f t="shared" si="14"/>
        <v>0.9736842105263158</v>
      </c>
      <c r="AN16" s="108">
        <v>40</v>
      </c>
      <c r="AO16" s="108">
        <v>40</v>
      </c>
      <c r="AP16" s="108">
        <v>40</v>
      </c>
      <c r="AQ16" s="31">
        <f t="shared" si="61"/>
        <v>1</v>
      </c>
      <c r="AR16" s="30"/>
      <c r="AS16" s="31" t="e">
        <f t="shared" si="15"/>
        <v>#DIV/0!</v>
      </c>
      <c r="AT16" s="72">
        <v>19</v>
      </c>
      <c r="AU16" s="72">
        <v>19</v>
      </c>
      <c r="AV16" s="72">
        <v>19</v>
      </c>
      <c r="AW16" s="31">
        <f>AV16/AT16</f>
        <v>1</v>
      </c>
      <c r="AX16" s="135">
        <v>19</v>
      </c>
      <c r="AY16" s="31"/>
      <c r="AZ16" s="38">
        <v>38</v>
      </c>
      <c r="BA16" s="38">
        <v>38</v>
      </c>
      <c r="BB16" s="38">
        <v>38</v>
      </c>
      <c r="BC16" s="31">
        <f t="shared" si="63"/>
        <v>1</v>
      </c>
      <c r="BD16" s="136">
        <v>36</v>
      </c>
      <c r="BE16" s="31">
        <f t="shared" si="17"/>
        <v>1.0555555555555556</v>
      </c>
      <c r="BF16" s="110">
        <v>22</v>
      </c>
      <c r="BG16" s="72">
        <v>22</v>
      </c>
      <c r="BH16" s="72">
        <v>22</v>
      </c>
      <c r="BI16" s="31">
        <f>BH16/BF16</f>
        <v>1</v>
      </c>
      <c r="BJ16" s="107">
        <v>22</v>
      </c>
      <c r="BK16" s="31">
        <f>BG16/BJ16</f>
        <v>1</v>
      </c>
      <c r="BL16" s="38">
        <v>25</v>
      </c>
      <c r="BM16" s="38">
        <v>25</v>
      </c>
      <c r="BN16" s="38">
        <v>25</v>
      </c>
      <c r="BO16" s="31">
        <f t="shared" si="64"/>
        <v>1</v>
      </c>
      <c r="BP16" s="30">
        <v>26</v>
      </c>
      <c r="BQ16" s="31">
        <f t="shared" si="19"/>
        <v>0.9615384615384616</v>
      </c>
      <c r="BR16" s="38">
        <v>37</v>
      </c>
      <c r="BS16" s="38">
        <v>38</v>
      </c>
      <c r="BT16" s="38">
        <v>38</v>
      </c>
      <c r="BU16" s="31">
        <v>1.02</v>
      </c>
      <c r="BV16" s="30">
        <v>37</v>
      </c>
      <c r="BW16" s="31">
        <f t="shared" si="20"/>
        <v>1.027027027027027</v>
      </c>
      <c r="BX16" s="75">
        <v>28</v>
      </c>
      <c r="BY16" s="145">
        <v>28</v>
      </c>
      <c r="BZ16" s="145">
        <v>28</v>
      </c>
      <c r="CA16" s="31">
        <f t="shared" si="66"/>
        <v>1</v>
      </c>
      <c r="CB16" s="137">
        <v>28</v>
      </c>
      <c r="CC16" s="31">
        <f t="shared" si="56"/>
        <v>1</v>
      </c>
      <c r="CD16" s="38">
        <v>36</v>
      </c>
      <c r="CE16" s="38">
        <v>36</v>
      </c>
      <c r="CF16" s="38">
        <v>36</v>
      </c>
      <c r="CG16" s="31">
        <f t="shared" si="67"/>
        <v>1</v>
      </c>
      <c r="CH16" s="30">
        <v>37</v>
      </c>
      <c r="CI16" s="31">
        <f t="shared" si="21"/>
        <v>0.972972972972973</v>
      </c>
      <c r="CJ16" s="38">
        <v>27</v>
      </c>
      <c r="CK16" s="38">
        <v>26</v>
      </c>
      <c r="CL16" s="38">
        <v>26</v>
      </c>
      <c r="CM16" s="31">
        <f t="shared" si="68"/>
        <v>0.9629629629629629</v>
      </c>
      <c r="CN16" s="30">
        <v>0</v>
      </c>
      <c r="CO16" s="31">
        <v>0</v>
      </c>
      <c r="CP16" s="38">
        <v>45</v>
      </c>
      <c r="CQ16" s="38">
        <v>45</v>
      </c>
      <c r="CR16" s="38">
        <v>45</v>
      </c>
      <c r="CS16" s="31">
        <f>CR16/CP16</f>
        <v>1</v>
      </c>
      <c r="CT16" s="30">
        <v>45</v>
      </c>
      <c r="CU16" s="31">
        <f>CQ16/CT16</f>
        <v>1</v>
      </c>
      <c r="CV16" s="38">
        <v>41</v>
      </c>
      <c r="CW16" s="38">
        <v>46</v>
      </c>
      <c r="CX16" s="38">
        <v>48</v>
      </c>
      <c r="CY16" s="31">
        <f t="shared" si="70"/>
        <v>1.170731707317073</v>
      </c>
      <c r="CZ16" s="30">
        <v>45</v>
      </c>
      <c r="DA16" s="31">
        <f t="shared" si="23"/>
        <v>1.0222222222222221</v>
      </c>
      <c r="DB16" s="138">
        <v>24</v>
      </c>
      <c r="DC16" s="138">
        <v>24</v>
      </c>
      <c r="DD16" s="138">
        <v>24</v>
      </c>
      <c r="DE16" s="31">
        <f>DD16/DB16</f>
        <v>1</v>
      </c>
      <c r="DF16" s="107">
        <v>25</v>
      </c>
      <c r="DG16" s="31">
        <f>DC16/DF16</f>
        <v>0.96</v>
      </c>
      <c r="DH16" s="38">
        <v>38</v>
      </c>
      <c r="DI16" s="38">
        <v>38</v>
      </c>
      <c r="DJ16" s="38">
        <v>38</v>
      </c>
      <c r="DK16" s="31">
        <f>DJ16/DH16</f>
        <v>1</v>
      </c>
      <c r="DL16" s="136">
        <v>38</v>
      </c>
      <c r="DM16" s="31">
        <f>DI16/DL16</f>
        <v>1</v>
      </c>
      <c r="DN16" s="75">
        <v>39</v>
      </c>
      <c r="DO16" s="75">
        <v>38</v>
      </c>
      <c r="DP16" s="75">
        <v>38</v>
      </c>
      <c r="DQ16" s="31">
        <f t="shared" si="71"/>
        <v>0.9743589743589743</v>
      </c>
      <c r="DR16" s="30">
        <v>40</v>
      </c>
      <c r="DS16" s="31">
        <f t="shared" si="26"/>
        <v>0.95</v>
      </c>
      <c r="DT16" s="38">
        <v>46</v>
      </c>
      <c r="DU16" s="38">
        <v>46</v>
      </c>
      <c r="DV16" s="38">
        <v>46</v>
      </c>
      <c r="DW16" s="31">
        <f>DV16/DT16</f>
        <v>1</v>
      </c>
      <c r="DX16" s="30">
        <v>46</v>
      </c>
      <c r="DY16" s="31">
        <f>DU16/DX16</f>
        <v>1</v>
      </c>
      <c r="DZ16" s="72">
        <v>53</v>
      </c>
      <c r="EA16" s="72">
        <v>52</v>
      </c>
      <c r="EB16" s="72">
        <v>52</v>
      </c>
      <c r="EC16" s="31">
        <f t="shared" si="73"/>
        <v>0.9811320754716981</v>
      </c>
      <c r="ED16" s="135">
        <v>56</v>
      </c>
      <c r="EE16" s="31">
        <f t="shared" si="28"/>
        <v>0.9285714285714286</v>
      </c>
      <c r="EF16" s="38">
        <v>29</v>
      </c>
      <c r="EG16" s="38">
        <v>29</v>
      </c>
      <c r="EH16" s="38">
        <v>29</v>
      </c>
      <c r="EI16" s="31">
        <f t="shared" si="74"/>
        <v>1</v>
      </c>
      <c r="EJ16" s="30">
        <v>29</v>
      </c>
      <c r="EK16" s="31">
        <f t="shared" si="57"/>
        <v>1</v>
      </c>
      <c r="EL16" s="72">
        <v>26</v>
      </c>
      <c r="EM16" s="72">
        <v>26</v>
      </c>
      <c r="EN16" s="72">
        <v>26</v>
      </c>
      <c r="EO16" s="31">
        <f t="shared" si="39"/>
        <v>1</v>
      </c>
      <c r="EP16" s="107">
        <v>26</v>
      </c>
      <c r="EQ16" s="31">
        <f t="shared" si="29"/>
        <v>1</v>
      </c>
      <c r="ER16" s="38">
        <v>28</v>
      </c>
      <c r="ES16" s="38">
        <v>28</v>
      </c>
      <c r="ET16" s="38">
        <v>28</v>
      </c>
      <c r="EU16" s="31">
        <v>1</v>
      </c>
      <c r="EV16" s="30">
        <v>30</v>
      </c>
      <c r="EW16" s="31">
        <f>ES16/EV16</f>
        <v>0.9333333333333333</v>
      </c>
      <c r="EX16" s="72">
        <v>41</v>
      </c>
      <c r="EY16" s="72">
        <v>41</v>
      </c>
      <c r="EZ16" s="72">
        <v>41</v>
      </c>
      <c r="FA16" s="35">
        <v>1</v>
      </c>
      <c r="FB16" s="107">
        <v>41</v>
      </c>
      <c r="FC16" s="31">
        <v>1</v>
      </c>
      <c r="FD16" s="38">
        <v>40</v>
      </c>
      <c r="FE16" s="38">
        <v>40</v>
      </c>
      <c r="FF16" s="38">
        <v>40</v>
      </c>
      <c r="FG16" s="35">
        <f aca="true" t="shared" si="77" ref="FG16:FG21">FF16/FD16</f>
        <v>1</v>
      </c>
      <c r="FH16" s="30">
        <v>40</v>
      </c>
      <c r="FI16" s="31">
        <f>FE16/FH16</f>
        <v>1</v>
      </c>
      <c r="FJ16" s="112">
        <f t="shared" si="76"/>
        <v>873</v>
      </c>
      <c r="FK16" s="112">
        <f t="shared" si="76"/>
        <v>873</v>
      </c>
      <c r="FL16" s="112">
        <f t="shared" si="76"/>
        <v>875</v>
      </c>
      <c r="FM16" s="112">
        <f>FL16/FJ16%</f>
        <v>100.2290950744559</v>
      </c>
      <c r="FN16" s="112">
        <f t="shared" si="8"/>
        <v>850</v>
      </c>
      <c r="FO16" s="113">
        <f t="shared" si="58"/>
        <v>1.0270588235294118</v>
      </c>
    </row>
    <row r="17" spans="1:171" ht="21" customHeight="1">
      <c r="A17" s="79" t="s">
        <v>45</v>
      </c>
      <c r="B17" s="46" t="s">
        <v>46</v>
      </c>
      <c r="C17" s="82" t="s">
        <v>38</v>
      </c>
      <c r="D17" s="142">
        <v>27</v>
      </c>
      <c r="E17" s="143">
        <v>26</v>
      </c>
      <c r="F17" s="143">
        <v>26</v>
      </c>
      <c r="G17" s="31">
        <f>F17/D17</f>
        <v>0.9629629629629629</v>
      </c>
      <c r="H17" s="135">
        <v>27</v>
      </c>
      <c r="I17" s="31">
        <f>E17/H17</f>
        <v>0.9629629629629629</v>
      </c>
      <c r="J17" s="108">
        <v>43</v>
      </c>
      <c r="K17" s="38">
        <v>43</v>
      </c>
      <c r="L17" s="38">
        <v>43</v>
      </c>
      <c r="M17" s="31">
        <f t="shared" si="33"/>
        <v>1</v>
      </c>
      <c r="N17" s="135">
        <v>43</v>
      </c>
      <c r="O17" s="31">
        <f t="shared" si="10"/>
        <v>1</v>
      </c>
      <c r="P17" s="72">
        <v>26</v>
      </c>
      <c r="Q17" s="72">
        <v>26</v>
      </c>
      <c r="R17" s="72">
        <v>26</v>
      </c>
      <c r="S17" s="31">
        <f t="shared" si="34"/>
        <v>1</v>
      </c>
      <c r="T17" s="136">
        <v>26</v>
      </c>
      <c r="U17" s="31">
        <f t="shared" si="11"/>
        <v>1</v>
      </c>
      <c r="V17" s="75">
        <v>22</v>
      </c>
      <c r="W17" s="144">
        <v>22</v>
      </c>
      <c r="X17" s="144">
        <v>22</v>
      </c>
      <c r="Y17" s="31">
        <f t="shared" si="35"/>
        <v>1</v>
      </c>
      <c r="Z17" s="30">
        <v>22</v>
      </c>
      <c r="AA17" s="31">
        <f t="shared" si="12"/>
        <v>1</v>
      </c>
      <c r="AB17" s="72">
        <v>24</v>
      </c>
      <c r="AC17" s="72">
        <v>24</v>
      </c>
      <c r="AD17" s="72">
        <v>24</v>
      </c>
      <c r="AE17" s="31">
        <f t="shared" si="60"/>
        <v>1</v>
      </c>
      <c r="AF17" s="107">
        <v>24</v>
      </c>
      <c r="AG17" s="31">
        <f t="shared" si="13"/>
        <v>1</v>
      </c>
      <c r="AH17" s="38">
        <v>37</v>
      </c>
      <c r="AI17" s="38">
        <v>37</v>
      </c>
      <c r="AJ17" s="38">
        <v>37</v>
      </c>
      <c r="AK17" s="31">
        <f t="shared" si="36"/>
        <v>1</v>
      </c>
      <c r="AL17" s="30">
        <v>37</v>
      </c>
      <c r="AM17" s="31">
        <f t="shared" si="14"/>
        <v>1</v>
      </c>
      <c r="AN17" s="108">
        <v>34</v>
      </c>
      <c r="AO17" s="108">
        <v>34</v>
      </c>
      <c r="AP17" s="108">
        <v>34</v>
      </c>
      <c r="AQ17" s="31">
        <f t="shared" si="61"/>
        <v>1</v>
      </c>
      <c r="AR17" s="30"/>
      <c r="AS17" s="31" t="e">
        <f t="shared" si="15"/>
        <v>#DIV/0!</v>
      </c>
      <c r="AT17" s="72">
        <v>17</v>
      </c>
      <c r="AU17" s="72">
        <v>17</v>
      </c>
      <c r="AV17" s="72">
        <v>17</v>
      </c>
      <c r="AW17" s="31">
        <f>AV17/AT17</f>
        <v>1</v>
      </c>
      <c r="AX17" s="146">
        <v>17</v>
      </c>
      <c r="AY17" s="31">
        <f>AU16/AX16</f>
        <v>1</v>
      </c>
      <c r="AZ17" s="38">
        <v>34</v>
      </c>
      <c r="BA17" s="38">
        <v>34</v>
      </c>
      <c r="BB17" s="38">
        <v>34</v>
      </c>
      <c r="BC17" s="31">
        <f t="shared" si="63"/>
        <v>1</v>
      </c>
      <c r="BD17" s="136">
        <v>32</v>
      </c>
      <c r="BE17" s="31">
        <f t="shared" si="17"/>
        <v>1.0625</v>
      </c>
      <c r="BF17" s="110">
        <v>20</v>
      </c>
      <c r="BG17" s="72">
        <v>20</v>
      </c>
      <c r="BH17" s="72">
        <v>20</v>
      </c>
      <c r="BI17" s="31">
        <f>BH17/BF17</f>
        <v>1</v>
      </c>
      <c r="BJ17" s="107">
        <v>20</v>
      </c>
      <c r="BK17" s="31">
        <f>BG17/BJ17</f>
        <v>1</v>
      </c>
      <c r="BL17" s="38">
        <v>22</v>
      </c>
      <c r="BM17" s="38">
        <v>22</v>
      </c>
      <c r="BN17" s="38">
        <v>22</v>
      </c>
      <c r="BO17" s="31">
        <f t="shared" si="64"/>
        <v>1</v>
      </c>
      <c r="BP17" s="30">
        <v>23</v>
      </c>
      <c r="BQ17" s="31">
        <f t="shared" si="19"/>
        <v>0.9565217391304348</v>
      </c>
      <c r="BR17" s="38">
        <v>36</v>
      </c>
      <c r="BS17" s="38">
        <v>37</v>
      </c>
      <c r="BT17" s="38">
        <v>37</v>
      </c>
      <c r="BU17" s="31">
        <f t="shared" si="65"/>
        <v>1.0277777777777777</v>
      </c>
      <c r="BV17" s="30">
        <v>36</v>
      </c>
      <c r="BW17" s="31">
        <f t="shared" si="20"/>
        <v>1.0277777777777777</v>
      </c>
      <c r="BX17" s="75">
        <v>28</v>
      </c>
      <c r="BY17" s="145">
        <v>28</v>
      </c>
      <c r="BZ17" s="145">
        <v>28</v>
      </c>
      <c r="CA17" s="31">
        <f t="shared" si="66"/>
        <v>1</v>
      </c>
      <c r="CB17" s="137">
        <v>28</v>
      </c>
      <c r="CC17" s="31">
        <f t="shared" si="56"/>
        <v>1</v>
      </c>
      <c r="CD17" s="38">
        <v>35</v>
      </c>
      <c r="CE17" s="38">
        <v>35</v>
      </c>
      <c r="CF17" s="38">
        <v>35</v>
      </c>
      <c r="CG17" s="31">
        <f t="shared" si="67"/>
        <v>1</v>
      </c>
      <c r="CH17" s="30">
        <v>36</v>
      </c>
      <c r="CI17" s="31">
        <f t="shared" si="21"/>
        <v>0.9722222222222222</v>
      </c>
      <c r="CJ17" s="38">
        <v>26</v>
      </c>
      <c r="CK17" s="38">
        <v>26</v>
      </c>
      <c r="CL17" s="38">
        <v>26</v>
      </c>
      <c r="CM17" s="31">
        <f t="shared" si="68"/>
        <v>1</v>
      </c>
      <c r="CN17" s="30">
        <v>0</v>
      </c>
      <c r="CO17" s="31">
        <v>0</v>
      </c>
      <c r="CP17" s="38">
        <v>45</v>
      </c>
      <c r="CQ17" s="38">
        <v>45</v>
      </c>
      <c r="CR17" s="38">
        <v>45</v>
      </c>
      <c r="CS17" s="31">
        <f>CR17/CP17</f>
        <v>1</v>
      </c>
      <c r="CT17" s="30">
        <v>45</v>
      </c>
      <c r="CU17" s="31">
        <f>CQ17/CT17</f>
        <v>1</v>
      </c>
      <c r="CV17" s="38">
        <v>39</v>
      </c>
      <c r="CW17" s="38">
        <v>39</v>
      </c>
      <c r="CX17" s="38">
        <v>39</v>
      </c>
      <c r="CY17" s="31">
        <f t="shared" si="70"/>
        <v>1</v>
      </c>
      <c r="CZ17" s="30">
        <v>43</v>
      </c>
      <c r="DA17" s="31">
        <f t="shared" si="23"/>
        <v>0.9069767441860465</v>
      </c>
      <c r="DB17" s="138">
        <v>24</v>
      </c>
      <c r="DC17" s="138">
        <v>24</v>
      </c>
      <c r="DD17" s="138">
        <v>24</v>
      </c>
      <c r="DE17" s="31">
        <f>DD17/DB17</f>
        <v>1</v>
      </c>
      <c r="DF17" s="107">
        <v>25</v>
      </c>
      <c r="DG17" s="31">
        <f>DC17/DF17</f>
        <v>0.96</v>
      </c>
      <c r="DH17" s="38">
        <v>36</v>
      </c>
      <c r="DI17" s="38">
        <v>36</v>
      </c>
      <c r="DJ17" s="38">
        <v>36</v>
      </c>
      <c r="DK17" s="31">
        <v>1</v>
      </c>
      <c r="DL17" s="136">
        <v>36</v>
      </c>
      <c r="DM17" s="31">
        <f t="shared" si="25"/>
        <v>1</v>
      </c>
      <c r="DN17" s="75">
        <v>36</v>
      </c>
      <c r="DO17" s="75">
        <v>36</v>
      </c>
      <c r="DP17" s="75">
        <v>36</v>
      </c>
      <c r="DQ17" s="31">
        <f t="shared" si="71"/>
        <v>1</v>
      </c>
      <c r="DR17" s="30">
        <v>36</v>
      </c>
      <c r="DS17" s="31">
        <f t="shared" si="26"/>
        <v>1</v>
      </c>
      <c r="DT17" s="38">
        <v>46</v>
      </c>
      <c r="DU17" s="38">
        <v>46</v>
      </c>
      <c r="DV17" s="38">
        <v>46</v>
      </c>
      <c r="DW17" s="31">
        <f>DV17/DT17</f>
        <v>1</v>
      </c>
      <c r="DX17" s="30">
        <v>46</v>
      </c>
      <c r="DY17" s="31">
        <f>DU17/DX17</f>
        <v>1</v>
      </c>
      <c r="DZ17" s="72">
        <v>53</v>
      </c>
      <c r="EA17" s="72">
        <v>53</v>
      </c>
      <c r="EB17" s="72">
        <v>53</v>
      </c>
      <c r="EC17" s="31">
        <f t="shared" si="73"/>
        <v>1</v>
      </c>
      <c r="ED17" s="107">
        <v>53</v>
      </c>
      <c r="EE17" s="31">
        <f t="shared" si="28"/>
        <v>1</v>
      </c>
      <c r="EF17" s="38">
        <v>28</v>
      </c>
      <c r="EG17" s="38">
        <v>28</v>
      </c>
      <c r="EH17" s="38">
        <v>28</v>
      </c>
      <c r="EI17" s="31">
        <f t="shared" si="74"/>
        <v>1</v>
      </c>
      <c r="EJ17" s="30">
        <v>27</v>
      </c>
      <c r="EK17" s="31">
        <f t="shared" si="57"/>
        <v>1.037037037037037</v>
      </c>
      <c r="EL17" s="72">
        <v>18</v>
      </c>
      <c r="EM17" s="72">
        <v>18</v>
      </c>
      <c r="EN17" s="72">
        <v>18</v>
      </c>
      <c r="EO17" s="31">
        <f t="shared" si="39"/>
        <v>1</v>
      </c>
      <c r="EP17" s="107">
        <v>18</v>
      </c>
      <c r="EQ17" s="31">
        <f t="shared" si="29"/>
        <v>1</v>
      </c>
      <c r="ER17" s="38">
        <v>28</v>
      </c>
      <c r="ES17" s="38">
        <v>28</v>
      </c>
      <c r="ET17" s="38">
        <v>28</v>
      </c>
      <c r="EU17" s="31">
        <v>1</v>
      </c>
      <c r="EV17" s="30">
        <v>30</v>
      </c>
      <c r="EW17" s="31">
        <f>ES17/EV17</f>
        <v>0.9333333333333333</v>
      </c>
      <c r="EX17" s="72">
        <v>34</v>
      </c>
      <c r="EY17" s="72">
        <v>34</v>
      </c>
      <c r="EZ17" s="72">
        <v>34</v>
      </c>
      <c r="FA17" s="35">
        <v>1</v>
      </c>
      <c r="FB17" s="107">
        <v>34</v>
      </c>
      <c r="FC17" s="31">
        <f t="shared" si="31"/>
        <v>1</v>
      </c>
      <c r="FD17" s="38">
        <v>37</v>
      </c>
      <c r="FE17" s="38">
        <v>37</v>
      </c>
      <c r="FF17" s="38">
        <v>37</v>
      </c>
      <c r="FG17" s="35">
        <f t="shared" si="77"/>
        <v>1</v>
      </c>
      <c r="FH17" s="30">
        <v>37</v>
      </c>
      <c r="FI17" s="31">
        <f>FE17/FH17</f>
        <v>1</v>
      </c>
      <c r="FJ17" s="112">
        <f t="shared" si="76"/>
        <v>826</v>
      </c>
      <c r="FK17" s="112">
        <f t="shared" si="76"/>
        <v>827</v>
      </c>
      <c r="FL17" s="112">
        <f t="shared" si="76"/>
        <v>827</v>
      </c>
      <c r="FM17" s="112">
        <f>FL17/FJ17%</f>
        <v>100.12106537530266</v>
      </c>
      <c r="FN17" s="112">
        <f t="shared" si="8"/>
        <v>801</v>
      </c>
      <c r="FO17" s="113">
        <f t="shared" si="58"/>
        <v>1.0324594257178528</v>
      </c>
    </row>
    <row r="18" spans="1:171" ht="51" customHeight="1">
      <c r="A18" s="79" t="s">
        <v>47</v>
      </c>
      <c r="B18" s="46" t="s">
        <v>48</v>
      </c>
      <c r="C18" s="82" t="s">
        <v>38</v>
      </c>
      <c r="D18" s="142">
        <v>2</v>
      </c>
      <c r="E18" s="142">
        <v>1</v>
      </c>
      <c r="F18" s="142">
        <v>1</v>
      </c>
      <c r="G18" s="31">
        <f t="shared" si="59"/>
        <v>0.5</v>
      </c>
      <c r="H18" s="146">
        <v>3</v>
      </c>
      <c r="I18" s="31">
        <f t="shared" si="9"/>
        <v>0.3333333333333333</v>
      </c>
      <c r="J18" s="108">
        <v>6</v>
      </c>
      <c r="K18" s="38">
        <v>6</v>
      </c>
      <c r="L18" s="38">
        <v>6</v>
      </c>
      <c r="M18" s="31">
        <f t="shared" si="33"/>
        <v>1</v>
      </c>
      <c r="N18" s="146">
        <v>0</v>
      </c>
      <c r="O18" s="31">
        <v>0</v>
      </c>
      <c r="P18" s="72">
        <v>1</v>
      </c>
      <c r="Q18" s="72">
        <v>1</v>
      </c>
      <c r="R18" s="72">
        <v>1</v>
      </c>
      <c r="S18" s="31">
        <f t="shared" si="34"/>
        <v>1</v>
      </c>
      <c r="T18" s="147">
        <v>0</v>
      </c>
      <c r="U18" s="31">
        <v>0</v>
      </c>
      <c r="V18" s="75">
        <v>5</v>
      </c>
      <c r="W18" s="148">
        <v>5</v>
      </c>
      <c r="X18" s="148">
        <v>5</v>
      </c>
      <c r="Y18" s="31">
        <f t="shared" si="35"/>
        <v>1</v>
      </c>
      <c r="Z18" s="149">
        <v>7</v>
      </c>
      <c r="AA18" s="31">
        <f t="shared" si="12"/>
        <v>0.7142857142857143</v>
      </c>
      <c r="AB18" s="72">
        <v>2</v>
      </c>
      <c r="AC18" s="72">
        <v>2</v>
      </c>
      <c r="AD18" s="72">
        <v>2</v>
      </c>
      <c r="AE18" s="31">
        <f t="shared" si="60"/>
        <v>1</v>
      </c>
      <c r="AF18" s="150">
        <v>0</v>
      </c>
      <c r="AG18" s="31">
        <v>0</v>
      </c>
      <c r="AH18" s="38">
        <v>6</v>
      </c>
      <c r="AI18" s="38">
        <v>6</v>
      </c>
      <c r="AJ18" s="38">
        <v>6</v>
      </c>
      <c r="AK18" s="31">
        <f t="shared" si="36"/>
        <v>1</v>
      </c>
      <c r="AL18" s="149">
        <v>4</v>
      </c>
      <c r="AM18" s="31">
        <f t="shared" si="14"/>
        <v>1.5</v>
      </c>
      <c r="AN18" s="38">
        <v>3</v>
      </c>
      <c r="AO18" s="38">
        <v>3</v>
      </c>
      <c r="AP18" s="38">
        <v>3</v>
      </c>
      <c r="AQ18" s="31">
        <f t="shared" si="61"/>
        <v>1</v>
      </c>
      <c r="AR18" s="149"/>
      <c r="AS18" s="31" t="e">
        <f t="shared" si="15"/>
        <v>#DIV/0!</v>
      </c>
      <c r="AT18" s="151">
        <v>2</v>
      </c>
      <c r="AU18" s="151">
        <v>2</v>
      </c>
      <c r="AV18" s="151">
        <v>2</v>
      </c>
      <c r="AW18" s="152">
        <f>AV18/AT18</f>
        <v>1</v>
      </c>
      <c r="AX18" s="153">
        <v>2</v>
      </c>
      <c r="AY18" s="31">
        <f>AU17/AX17</f>
        <v>1</v>
      </c>
      <c r="AZ18" s="38">
        <v>5</v>
      </c>
      <c r="BA18" s="38">
        <v>5</v>
      </c>
      <c r="BB18" s="38">
        <v>5</v>
      </c>
      <c r="BC18" s="31">
        <f t="shared" si="63"/>
        <v>1</v>
      </c>
      <c r="BD18" s="147">
        <v>2</v>
      </c>
      <c r="BE18" s="31">
        <f t="shared" si="17"/>
        <v>2.5</v>
      </c>
      <c r="BF18" s="110">
        <v>0</v>
      </c>
      <c r="BG18" s="72">
        <v>0</v>
      </c>
      <c r="BH18" s="72">
        <v>0</v>
      </c>
      <c r="BI18" s="31">
        <v>0</v>
      </c>
      <c r="BJ18" s="150">
        <v>0</v>
      </c>
      <c r="BK18" s="31">
        <v>0</v>
      </c>
      <c r="BL18" s="38">
        <v>7</v>
      </c>
      <c r="BM18" s="38">
        <v>7</v>
      </c>
      <c r="BN18" s="38">
        <v>7</v>
      </c>
      <c r="BO18" s="31">
        <f t="shared" si="64"/>
        <v>1</v>
      </c>
      <c r="BP18" s="149">
        <v>9</v>
      </c>
      <c r="BQ18" s="31">
        <f t="shared" si="19"/>
        <v>0.7777777777777778</v>
      </c>
      <c r="BR18" s="38">
        <v>4</v>
      </c>
      <c r="BS18" s="38">
        <v>4</v>
      </c>
      <c r="BT18" s="38">
        <v>4</v>
      </c>
      <c r="BU18" s="31">
        <f t="shared" si="65"/>
        <v>1</v>
      </c>
      <c r="BV18" s="149">
        <v>4</v>
      </c>
      <c r="BW18" s="31">
        <f t="shared" si="20"/>
        <v>1</v>
      </c>
      <c r="BX18" s="75">
        <v>1</v>
      </c>
      <c r="BY18" s="154">
        <v>1</v>
      </c>
      <c r="BZ18" s="154">
        <v>1</v>
      </c>
      <c r="CA18" s="31">
        <f t="shared" si="66"/>
        <v>1</v>
      </c>
      <c r="CB18" s="155">
        <v>0</v>
      </c>
      <c r="CC18" s="31">
        <v>0</v>
      </c>
      <c r="CD18" s="38">
        <v>1</v>
      </c>
      <c r="CE18" s="38">
        <v>1</v>
      </c>
      <c r="CF18" s="38">
        <v>1</v>
      </c>
      <c r="CG18" s="31">
        <f t="shared" si="67"/>
        <v>1</v>
      </c>
      <c r="CH18" s="149">
        <v>1</v>
      </c>
      <c r="CI18" s="31">
        <f t="shared" si="21"/>
        <v>1</v>
      </c>
      <c r="CJ18" s="38">
        <v>1</v>
      </c>
      <c r="CK18" s="38">
        <v>1</v>
      </c>
      <c r="CL18" s="38">
        <v>1</v>
      </c>
      <c r="CM18" s="31">
        <f t="shared" si="68"/>
        <v>1</v>
      </c>
      <c r="CN18" s="149">
        <v>0</v>
      </c>
      <c r="CO18" s="31">
        <v>0</v>
      </c>
      <c r="CP18" s="38">
        <v>6</v>
      </c>
      <c r="CQ18" s="38">
        <v>6</v>
      </c>
      <c r="CR18" s="38">
        <v>6</v>
      </c>
      <c r="CS18" s="31">
        <f t="shared" si="69"/>
        <v>1</v>
      </c>
      <c r="CT18" s="149">
        <v>7</v>
      </c>
      <c r="CU18" s="31">
        <f t="shared" si="22"/>
        <v>0.8571428571428571</v>
      </c>
      <c r="CV18" s="38">
        <v>4</v>
      </c>
      <c r="CW18" s="38">
        <v>1</v>
      </c>
      <c r="CX18" s="38">
        <v>1</v>
      </c>
      <c r="CY18" s="31">
        <f t="shared" si="70"/>
        <v>0.25</v>
      </c>
      <c r="CZ18" s="149">
        <v>4</v>
      </c>
      <c r="DA18" s="31">
        <f t="shared" si="23"/>
        <v>0.25</v>
      </c>
      <c r="DB18" s="138">
        <v>1</v>
      </c>
      <c r="DC18" s="138">
        <v>1</v>
      </c>
      <c r="DD18" s="138">
        <v>1</v>
      </c>
      <c r="DE18" s="31">
        <f t="shared" si="38"/>
        <v>1</v>
      </c>
      <c r="DF18" s="150">
        <v>2</v>
      </c>
      <c r="DG18" s="31">
        <f t="shared" si="24"/>
        <v>0.5</v>
      </c>
      <c r="DH18" s="38">
        <v>1</v>
      </c>
      <c r="DI18" s="38">
        <v>1</v>
      </c>
      <c r="DJ18" s="38">
        <v>1</v>
      </c>
      <c r="DK18" s="31">
        <f>DJ18/DH18</f>
        <v>1</v>
      </c>
      <c r="DL18" s="147">
        <v>1</v>
      </c>
      <c r="DM18" s="31">
        <f t="shared" si="25"/>
        <v>1</v>
      </c>
      <c r="DN18" s="75">
        <v>1</v>
      </c>
      <c r="DO18" s="75">
        <v>1</v>
      </c>
      <c r="DP18" s="75">
        <v>1</v>
      </c>
      <c r="DQ18" s="31">
        <f t="shared" si="71"/>
        <v>1</v>
      </c>
      <c r="DR18" s="149">
        <v>1</v>
      </c>
      <c r="DS18" s="31">
        <f t="shared" si="26"/>
        <v>1</v>
      </c>
      <c r="DT18" s="38">
        <v>3</v>
      </c>
      <c r="DU18" s="38">
        <v>2</v>
      </c>
      <c r="DV18" s="38">
        <v>2</v>
      </c>
      <c r="DW18" s="31">
        <f t="shared" si="72"/>
        <v>0.6666666666666666</v>
      </c>
      <c r="DX18" s="149">
        <v>3</v>
      </c>
      <c r="DY18" s="31">
        <f t="shared" si="27"/>
        <v>0.6666666666666666</v>
      </c>
      <c r="DZ18" s="72">
        <v>3</v>
      </c>
      <c r="EA18" s="72">
        <v>3</v>
      </c>
      <c r="EB18" s="72">
        <v>3</v>
      </c>
      <c r="EC18" s="31">
        <f t="shared" si="73"/>
        <v>1</v>
      </c>
      <c r="ED18" s="150">
        <v>5</v>
      </c>
      <c r="EE18" s="31">
        <f t="shared" si="28"/>
        <v>0.6</v>
      </c>
      <c r="EF18" s="38">
        <v>0</v>
      </c>
      <c r="EG18" s="38">
        <v>0</v>
      </c>
      <c r="EH18" s="38">
        <v>0</v>
      </c>
      <c r="EI18" s="31" t="e">
        <f t="shared" si="74"/>
        <v>#DIV/0!</v>
      </c>
      <c r="EJ18" s="149"/>
      <c r="EK18" s="31" t="e">
        <f t="shared" si="57"/>
        <v>#DIV/0!</v>
      </c>
      <c r="EL18" s="72">
        <v>0</v>
      </c>
      <c r="EM18" s="72">
        <v>0</v>
      </c>
      <c r="EN18" s="72">
        <v>0</v>
      </c>
      <c r="EO18" s="31">
        <v>0</v>
      </c>
      <c r="EP18" s="150">
        <v>0</v>
      </c>
      <c r="EQ18" s="31">
        <v>0</v>
      </c>
      <c r="ER18" s="38">
        <v>2</v>
      </c>
      <c r="ES18" s="38">
        <v>2</v>
      </c>
      <c r="ET18" s="38">
        <v>2</v>
      </c>
      <c r="EU18" s="31">
        <f t="shared" si="75"/>
        <v>1</v>
      </c>
      <c r="EV18" s="149">
        <v>2</v>
      </c>
      <c r="EW18" s="31">
        <f t="shared" si="30"/>
        <v>1</v>
      </c>
      <c r="EX18" s="72">
        <v>7</v>
      </c>
      <c r="EY18" s="72">
        <v>7</v>
      </c>
      <c r="EZ18" s="72">
        <v>7</v>
      </c>
      <c r="FA18" s="35">
        <f>EZ18/EX18</f>
        <v>1</v>
      </c>
      <c r="FB18" s="150">
        <v>7</v>
      </c>
      <c r="FC18" s="31">
        <f t="shared" si="31"/>
        <v>1</v>
      </c>
      <c r="FD18" s="38">
        <v>7</v>
      </c>
      <c r="FE18" s="38">
        <v>6</v>
      </c>
      <c r="FF18" s="38">
        <v>6</v>
      </c>
      <c r="FG18" s="35">
        <f t="shared" si="77"/>
        <v>0.8571428571428571</v>
      </c>
      <c r="FH18" s="156">
        <v>5</v>
      </c>
      <c r="FI18" s="31">
        <f>FE18/FH18</f>
        <v>1.2</v>
      </c>
      <c r="FJ18" s="157">
        <f>D18+J18+P18+V18+AB18+AH18+AN18+AT17+AZ18+BF18+BL18+BR18+BX18+CD18+CJ18+CP18+CV18+DB18+DH18+DN18+DT18+DZ18+EF18+EL18+ER18+EX18+FD18</f>
        <v>96</v>
      </c>
      <c r="FK18" s="158">
        <f>E18+K18+Q18+W18+AC18+AI18+AO18+AU17+BA18+BG18+BM18+BS18+BY18+CE18+CK18+CQ18+CW18+DC18+DI18+DO18+DU18+EA18+EG18+EM18+ES18+EY18+FE18</f>
        <v>90</v>
      </c>
      <c r="FL18" s="158">
        <f>F18+L18+R18+X18+AD18+AJ18+AP18+AV17+BB18+BH18+BN18+BT18+BZ18+CF18+CL18+CR18+CX18+DD18+DJ18+DP18+DV18+EB18+EH18+EN18+ET18+EZ18+FF18</f>
        <v>90</v>
      </c>
      <c r="FM18" s="112">
        <f>FL18/FJ18%</f>
        <v>93.75</v>
      </c>
      <c r="FN18" s="112">
        <f t="shared" si="8"/>
        <v>69</v>
      </c>
      <c r="FO18" s="113">
        <f t="shared" si="58"/>
        <v>1.3043478260869565</v>
      </c>
    </row>
    <row r="19" spans="1:171" ht="22.5" customHeight="1">
      <c r="A19" s="79" t="s">
        <v>49</v>
      </c>
      <c r="B19" s="46" t="s">
        <v>50</v>
      </c>
      <c r="C19" s="82" t="s">
        <v>38</v>
      </c>
      <c r="D19" s="142">
        <v>4</v>
      </c>
      <c r="E19" s="142">
        <v>4</v>
      </c>
      <c r="F19" s="142">
        <v>4</v>
      </c>
      <c r="G19" s="31">
        <f t="shared" si="59"/>
        <v>1</v>
      </c>
      <c r="H19" s="146">
        <v>6</v>
      </c>
      <c r="I19" s="31">
        <f t="shared" si="9"/>
        <v>0.6666666666666666</v>
      </c>
      <c r="J19" s="108">
        <v>13</v>
      </c>
      <c r="K19" s="38">
        <v>13</v>
      </c>
      <c r="L19" s="38">
        <v>13</v>
      </c>
      <c r="M19" s="31">
        <f t="shared" si="33"/>
        <v>1</v>
      </c>
      <c r="N19" s="146">
        <v>13</v>
      </c>
      <c r="O19" s="31">
        <f t="shared" si="10"/>
        <v>1</v>
      </c>
      <c r="P19" s="72">
        <v>5</v>
      </c>
      <c r="Q19" s="72">
        <v>5</v>
      </c>
      <c r="R19" s="72">
        <v>5</v>
      </c>
      <c r="S19" s="31">
        <f t="shared" si="34"/>
        <v>1</v>
      </c>
      <c r="T19" s="147">
        <v>5</v>
      </c>
      <c r="U19" s="31">
        <f t="shared" si="11"/>
        <v>1</v>
      </c>
      <c r="V19" s="75">
        <v>2</v>
      </c>
      <c r="W19" s="159">
        <v>1</v>
      </c>
      <c r="X19" s="159">
        <v>2</v>
      </c>
      <c r="Y19" s="31">
        <f t="shared" si="35"/>
        <v>1</v>
      </c>
      <c r="Z19" s="149">
        <v>0</v>
      </c>
      <c r="AA19" s="31">
        <v>0</v>
      </c>
      <c r="AB19" s="72">
        <v>2</v>
      </c>
      <c r="AC19" s="72">
        <v>2</v>
      </c>
      <c r="AD19" s="72">
        <v>2</v>
      </c>
      <c r="AE19" s="31">
        <f t="shared" si="60"/>
        <v>1</v>
      </c>
      <c r="AF19" s="150">
        <v>3</v>
      </c>
      <c r="AG19" s="31">
        <f t="shared" si="13"/>
        <v>0.6666666666666666</v>
      </c>
      <c r="AH19" s="38">
        <v>10</v>
      </c>
      <c r="AI19" s="38">
        <v>10</v>
      </c>
      <c r="AJ19" s="38">
        <v>10</v>
      </c>
      <c r="AK19" s="31">
        <f t="shared" si="36"/>
        <v>1</v>
      </c>
      <c r="AL19" s="149">
        <v>8</v>
      </c>
      <c r="AM19" s="31">
        <f t="shared" si="14"/>
        <v>1.25</v>
      </c>
      <c r="AN19" s="38">
        <v>5</v>
      </c>
      <c r="AO19" s="38">
        <v>5</v>
      </c>
      <c r="AP19" s="38">
        <v>5</v>
      </c>
      <c r="AQ19" s="31">
        <f t="shared" si="61"/>
        <v>1</v>
      </c>
      <c r="AR19" s="149"/>
      <c r="AS19" s="31" t="e">
        <f t="shared" si="15"/>
        <v>#DIV/0!</v>
      </c>
      <c r="AT19" s="72">
        <v>5</v>
      </c>
      <c r="AU19" s="72">
        <v>5</v>
      </c>
      <c r="AV19" s="72">
        <v>5</v>
      </c>
      <c r="AW19" s="31">
        <f t="shared" si="62"/>
        <v>1</v>
      </c>
      <c r="AX19" s="146">
        <v>4</v>
      </c>
      <c r="AY19" s="31">
        <v>1.25</v>
      </c>
      <c r="AZ19" s="38">
        <v>4</v>
      </c>
      <c r="BA19" s="38">
        <v>4</v>
      </c>
      <c r="BB19" s="38">
        <v>4</v>
      </c>
      <c r="BC19" s="31">
        <f t="shared" si="63"/>
        <v>1</v>
      </c>
      <c r="BD19" s="147">
        <v>3</v>
      </c>
      <c r="BE19" s="31">
        <f t="shared" si="17"/>
        <v>1.3333333333333333</v>
      </c>
      <c r="BF19" s="110">
        <v>2</v>
      </c>
      <c r="BG19" s="72">
        <v>2</v>
      </c>
      <c r="BH19" s="72">
        <v>2</v>
      </c>
      <c r="BI19" s="31">
        <f t="shared" si="37"/>
        <v>1</v>
      </c>
      <c r="BJ19" s="150">
        <v>2</v>
      </c>
      <c r="BK19" s="31">
        <f t="shared" si="18"/>
        <v>1</v>
      </c>
      <c r="BL19" s="38">
        <v>6</v>
      </c>
      <c r="BM19" s="38">
        <v>6</v>
      </c>
      <c r="BN19" s="38">
        <v>6</v>
      </c>
      <c r="BO19" s="31">
        <f t="shared" si="64"/>
        <v>1</v>
      </c>
      <c r="BP19" s="149">
        <v>7</v>
      </c>
      <c r="BQ19" s="31">
        <f t="shared" si="19"/>
        <v>0.8571428571428571</v>
      </c>
      <c r="BR19" s="38">
        <v>6</v>
      </c>
      <c r="BS19" s="38">
        <v>5</v>
      </c>
      <c r="BT19" s="38">
        <v>5</v>
      </c>
      <c r="BU19" s="31">
        <f t="shared" si="65"/>
        <v>0.8333333333333334</v>
      </c>
      <c r="BV19" s="149">
        <v>6</v>
      </c>
      <c r="BW19" s="31">
        <f t="shared" si="20"/>
        <v>0.8333333333333334</v>
      </c>
      <c r="BX19" s="75">
        <v>3</v>
      </c>
      <c r="BY19" s="51">
        <v>3</v>
      </c>
      <c r="BZ19" s="51">
        <v>3</v>
      </c>
      <c r="CA19" s="31">
        <f t="shared" si="66"/>
        <v>1</v>
      </c>
      <c r="CB19" s="155">
        <v>0</v>
      </c>
      <c r="CC19" s="31">
        <v>0</v>
      </c>
      <c r="CD19" s="38">
        <v>8</v>
      </c>
      <c r="CE19" s="38">
        <v>8</v>
      </c>
      <c r="CF19" s="38">
        <v>8</v>
      </c>
      <c r="CG19" s="31">
        <f t="shared" si="67"/>
        <v>1</v>
      </c>
      <c r="CH19" s="149">
        <v>7</v>
      </c>
      <c r="CI19" s="31">
        <f t="shared" si="21"/>
        <v>1.1428571428571428</v>
      </c>
      <c r="CJ19" s="38">
        <v>5</v>
      </c>
      <c r="CK19" s="38">
        <v>5</v>
      </c>
      <c r="CL19" s="38">
        <v>5</v>
      </c>
      <c r="CM19" s="31">
        <f t="shared" si="68"/>
        <v>1</v>
      </c>
      <c r="CN19" s="149"/>
      <c r="CO19" s="31" t="e">
        <f>CK19/CN19</f>
        <v>#DIV/0!</v>
      </c>
      <c r="CP19" s="38">
        <v>13</v>
      </c>
      <c r="CQ19" s="38">
        <v>13</v>
      </c>
      <c r="CR19" s="38">
        <v>13</v>
      </c>
      <c r="CS19" s="31">
        <f t="shared" si="69"/>
        <v>1</v>
      </c>
      <c r="CT19" s="149">
        <v>12</v>
      </c>
      <c r="CU19" s="31">
        <f t="shared" si="22"/>
        <v>1.0833333333333333</v>
      </c>
      <c r="CV19" s="38">
        <v>9</v>
      </c>
      <c r="CW19" s="38">
        <v>4</v>
      </c>
      <c r="CX19" s="38">
        <v>4</v>
      </c>
      <c r="CY19" s="31">
        <f t="shared" si="70"/>
        <v>0.4444444444444444</v>
      </c>
      <c r="CZ19" s="149">
        <v>9</v>
      </c>
      <c r="DA19" s="31">
        <f t="shared" si="23"/>
        <v>0.4444444444444444</v>
      </c>
      <c r="DB19" s="138">
        <v>4</v>
      </c>
      <c r="DC19" s="138">
        <v>4</v>
      </c>
      <c r="DD19" s="138">
        <v>4</v>
      </c>
      <c r="DE19" s="31">
        <f t="shared" si="38"/>
        <v>1</v>
      </c>
      <c r="DF19" s="150">
        <v>3</v>
      </c>
      <c r="DG19" s="31">
        <f t="shared" si="24"/>
        <v>1.3333333333333333</v>
      </c>
      <c r="DH19" s="38">
        <v>9</v>
      </c>
      <c r="DI19" s="38">
        <v>1</v>
      </c>
      <c r="DJ19" s="38">
        <v>3</v>
      </c>
      <c r="DK19" s="31">
        <f>DJ19/DH19</f>
        <v>0.3333333333333333</v>
      </c>
      <c r="DL19" s="147">
        <v>1</v>
      </c>
      <c r="DM19" s="31">
        <f t="shared" si="25"/>
        <v>1</v>
      </c>
      <c r="DN19" s="75">
        <v>7</v>
      </c>
      <c r="DO19" s="75">
        <v>6</v>
      </c>
      <c r="DP19" s="75">
        <v>7</v>
      </c>
      <c r="DQ19" s="31">
        <f t="shared" si="71"/>
        <v>1</v>
      </c>
      <c r="DR19" s="149">
        <v>5</v>
      </c>
      <c r="DS19" s="31">
        <f t="shared" si="26"/>
        <v>1.2</v>
      </c>
      <c r="DT19" s="38">
        <v>5</v>
      </c>
      <c r="DU19" s="38">
        <v>8</v>
      </c>
      <c r="DV19" s="38">
        <v>8</v>
      </c>
      <c r="DW19" s="31">
        <f t="shared" si="72"/>
        <v>1.6</v>
      </c>
      <c r="DX19" s="149">
        <v>5</v>
      </c>
      <c r="DY19" s="31">
        <f t="shared" si="27"/>
        <v>1.6</v>
      </c>
      <c r="DZ19" s="72">
        <v>9</v>
      </c>
      <c r="EA19" s="72">
        <v>9</v>
      </c>
      <c r="EB19" s="72">
        <v>9</v>
      </c>
      <c r="EC19" s="31">
        <f t="shared" si="73"/>
        <v>1</v>
      </c>
      <c r="ED19" s="150">
        <v>16</v>
      </c>
      <c r="EE19" s="31">
        <f t="shared" si="28"/>
        <v>0.5625</v>
      </c>
      <c r="EF19" s="38">
        <v>0</v>
      </c>
      <c r="EG19" s="38">
        <v>1</v>
      </c>
      <c r="EH19" s="38">
        <v>11</v>
      </c>
      <c r="EI19" s="31">
        <v>0</v>
      </c>
      <c r="EJ19" s="149">
        <v>0</v>
      </c>
      <c r="EK19" s="31">
        <v>0</v>
      </c>
      <c r="EL19" s="72">
        <v>5</v>
      </c>
      <c r="EM19" s="72">
        <v>4</v>
      </c>
      <c r="EN19" s="72">
        <v>4</v>
      </c>
      <c r="EO19" s="31">
        <f t="shared" si="39"/>
        <v>0.8</v>
      </c>
      <c r="EP19" s="150">
        <v>1</v>
      </c>
      <c r="EQ19" s="31">
        <f t="shared" si="29"/>
        <v>4</v>
      </c>
      <c r="ER19" s="38">
        <v>4</v>
      </c>
      <c r="ES19" s="38">
        <v>4</v>
      </c>
      <c r="ET19" s="38">
        <v>4</v>
      </c>
      <c r="EU19" s="31">
        <f t="shared" si="75"/>
        <v>1</v>
      </c>
      <c r="EV19" s="149">
        <v>8</v>
      </c>
      <c r="EW19" s="31">
        <f t="shared" si="30"/>
        <v>0.5</v>
      </c>
      <c r="EX19" s="72">
        <v>16</v>
      </c>
      <c r="EY19" s="72">
        <v>16</v>
      </c>
      <c r="EZ19" s="72">
        <v>16</v>
      </c>
      <c r="FA19" s="35">
        <f>EZ19/EX19</f>
        <v>1</v>
      </c>
      <c r="FB19" s="160">
        <v>13</v>
      </c>
      <c r="FC19" s="31">
        <f t="shared" si="31"/>
        <v>1.2307692307692308</v>
      </c>
      <c r="FD19" s="38">
        <v>8</v>
      </c>
      <c r="FE19" s="38">
        <v>9</v>
      </c>
      <c r="FF19" s="38">
        <v>9</v>
      </c>
      <c r="FG19" s="35">
        <f t="shared" si="77"/>
        <v>1.125</v>
      </c>
      <c r="FH19" s="156">
        <v>9</v>
      </c>
      <c r="FI19" s="31">
        <f>FE19/FH19</f>
        <v>1</v>
      </c>
      <c r="FJ19" s="157">
        <f aca="true" t="shared" si="78" ref="FJ19:FL20">D19+J19+P19+V19+AB19+AH19+AN19+AT19+AZ19+BF19+BL19+BR19+BX19+CD19+CJ19+CP19+CV19+DB19+DH19+DN19+DT19+DZ19+EF19+EL19+ER19+EX19+FD19</f>
        <v>169</v>
      </c>
      <c r="FK19" s="158">
        <f t="shared" si="78"/>
        <v>157</v>
      </c>
      <c r="FL19" s="158">
        <f t="shared" si="78"/>
        <v>171</v>
      </c>
      <c r="FM19" s="112">
        <f>FL19/FJ19%</f>
        <v>101.18343195266273</v>
      </c>
      <c r="FN19" s="112">
        <f t="shared" si="8"/>
        <v>146</v>
      </c>
      <c r="FO19" s="113">
        <f t="shared" si="58"/>
        <v>1.0753424657534247</v>
      </c>
    </row>
    <row r="20" spans="1:171" ht="12.75">
      <c r="A20" s="25">
        <v>21</v>
      </c>
      <c r="B20" s="46" t="s">
        <v>51</v>
      </c>
      <c r="C20" s="82" t="s">
        <v>38</v>
      </c>
      <c r="D20" s="39">
        <v>0</v>
      </c>
      <c r="E20" s="39">
        <v>0</v>
      </c>
      <c r="F20" s="39">
        <v>0</v>
      </c>
      <c r="G20" s="31">
        <v>0</v>
      </c>
      <c r="H20" s="135">
        <v>0</v>
      </c>
      <c r="I20" s="31">
        <v>0</v>
      </c>
      <c r="J20" s="108">
        <v>0</v>
      </c>
      <c r="K20" s="38">
        <v>0</v>
      </c>
      <c r="L20" s="38">
        <v>0</v>
      </c>
      <c r="M20" s="31">
        <v>0</v>
      </c>
      <c r="N20" s="135">
        <v>0</v>
      </c>
      <c r="O20" s="31">
        <v>0</v>
      </c>
      <c r="P20" s="72">
        <v>11</v>
      </c>
      <c r="Q20" s="72">
        <v>0</v>
      </c>
      <c r="R20" s="72">
        <v>7</v>
      </c>
      <c r="S20" s="31">
        <f t="shared" si="34"/>
        <v>0.6363636363636364</v>
      </c>
      <c r="T20" s="136">
        <v>0</v>
      </c>
      <c r="U20" s="31">
        <v>0</v>
      </c>
      <c r="V20" s="75">
        <v>5</v>
      </c>
      <c r="W20" s="75">
        <v>0</v>
      </c>
      <c r="X20" s="75">
        <v>5</v>
      </c>
      <c r="Y20" s="31">
        <f t="shared" si="35"/>
        <v>1</v>
      </c>
      <c r="Z20" s="30">
        <v>0</v>
      </c>
      <c r="AA20" s="31">
        <v>0</v>
      </c>
      <c r="AB20" s="72">
        <v>1</v>
      </c>
      <c r="AC20" s="72">
        <v>1</v>
      </c>
      <c r="AD20" s="72">
        <v>1</v>
      </c>
      <c r="AE20" s="31">
        <f t="shared" si="60"/>
        <v>1</v>
      </c>
      <c r="AF20" s="107">
        <v>0</v>
      </c>
      <c r="AG20" s="31">
        <v>0</v>
      </c>
      <c r="AH20" s="38">
        <v>10</v>
      </c>
      <c r="AI20" s="38">
        <v>4</v>
      </c>
      <c r="AJ20" s="38">
        <v>22</v>
      </c>
      <c r="AK20" s="31">
        <f t="shared" si="36"/>
        <v>2.2</v>
      </c>
      <c r="AL20" s="30">
        <v>14</v>
      </c>
      <c r="AM20" s="31">
        <f t="shared" si="14"/>
        <v>0.2857142857142857</v>
      </c>
      <c r="AN20" s="161">
        <v>15</v>
      </c>
      <c r="AO20" s="161">
        <v>15</v>
      </c>
      <c r="AP20" s="161">
        <v>15</v>
      </c>
      <c r="AQ20" s="31">
        <f t="shared" si="61"/>
        <v>1</v>
      </c>
      <c r="AR20" s="30"/>
      <c r="AS20" s="31" t="e">
        <f t="shared" si="15"/>
        <v>#DIV/0!</v>
      </c>
      <c r="AT20" s="72">
        <v>5</v>
      </c>
      <c r="AU20" s="72">
        <v>0</v>
      </c>
      <c r="AV20" s="72">
        <v>0</v>
      </c>
      <c r="AW20" s="31">
        <f t="shared" si="62"/>
        <v>0</v>
      </c>
      <c r="AX20" s="135">
        <v>17</v>
      </c>
      <c r="AY20" s="31">
        <f t="shared" si="16"/>
        <v>0</v>
      </c>
      <c r="AZ20" s="38">
        <v>9</v>
      </c>
      <c r="BA20" s="38">
        <v>0</v>
      </c>
      <c r="BB20" s="38">
        <v>9</v>
      </c>
      <c r="BC20" s="31">
        <f t="shared" si="63"/>
        <v>1</v>
      </c>
      <c r="BD20" s="136">
        <v>0</v>
      </c>
      <c r="BE20" s="31">
        <v>0</v>
      </c>
      <c r="BF20" s="110">
        <v>20</v>
      </c>
      <c r="BG20" s="72">
        <v>0</v>
      </c>
      <c r="BH20" s="72">
        <v>0</v>
      </c>
      <c r="BI20" s="31">
        <v>0</v>
      </c>
      <c r="BJ20" s="107">
        <v>0</v>
      </c>
      <c r="BK20" s="31">
        <v>0</v>
      </c>
      <c r="BL20" s="38">
        <v>2</v>
      </c>
      <c r="BM20" s="38">
        <v>1</v>
      </c>
      <c r="BN20" s="38">
        <v>1</v>
      </c>
      <c r="BO20" s="31">
        <f t="shared" si="64"/>
        <v>0.5</v>
      </c>
      <c r="BP20" s="30">
        <v>2</v>
      </c>
      <c r="BQ20" s="31">
        <f t="shared" si="19"/>
        <v>0.5</v>
      </c>
      <c r="BR20" s="38">
        <v>3</v>
      </c>
      <c r="BS20" s="38">
        <v>1</v>
      </c>
      <c r="BT20" s="38">
        <v>3</v>
      </c>
      <c r="BU20" s="31">
        <f t="shared" si="65"/>
        <v>1</v>
      </c>
      <c r="BV20" s="30">
        <v>1</v>
      </c>
      <c r="BW20" s="31">
        <f t="shared" si="20"/>
        <v>1</v>
      </c>
      <c r="BX20" s="75">
        <v>0</v>
      </c>
      <c r="BY20" s="51">
        <v>0</v>
      </c>
      <c r="BZ20" s="51">
        <v>0</v>
      </c>
      <c r="CA20" s="31">
        <v>0</v>
      </c>
      <c r="CB20" s="137">
        <v>0</v>
      </c>
      <c r="CC20" s="31">
        <v>0</v>
      </c>
      <c r="CD20" s="38">
        <v>8</v>
      </c>
      <c r="CE20" s="38">
        <v>0</v>
      </c>
      <c r="CF20" s="38">
        <v>8</v>
      </c>
      <c r="CG20" s="31">
        <f t="shared" si="67"/>
        <v>1</v>
      </c>
      <c r="CH20" s="30">
        <v>8</v>
      </c>
      <c r="CI20" s="107">
        <v>100</v>
      </c>
      <c r="CJ20" s="38">
        <v>1</v>
      </c>
      <c r="CK20" s="38">
        <v>0</v>
      </c>
      <c r="CL20" s="38">
        <v>1</v>
      </c>
      <c r="CM20" s="31">
        <f t="shared" si="68"/>
        <v>1</v>
      </c>
      <c r="CN20" s="30">
        <v>0</v>
      </c>
      <c r="CO20" s="31">
        <v>0</v>
      </c>
      <c r="CP20" s="38">
        <v>38</v>
      </c>
      <c r="CQ20" s="38">
        <v>1</v>
      </c>
      <c r="CR20" s="38">
        <v>34</v>
      </c>
      <c r="CS20" s="31">
        <f t="shared" si="69"/>
        <v>0.8947368421052632</v>
      </c>
      <c r="CT20" s="30">
        <v>0</v>
      </c>
      <c r="CU20" s="31">
        <v>0</v>
      </c>
      <c r="CV20" s="38">
        <v>45</v>
      </c>
      <c r="CW20" s="38">
        <v>1</v>
      </c>
      <c r="CX20" s="38">
        <v>43</v>
      </c>
      <c r="CY20" s="31">
        <f t="shared" si="70"/>
        <v>0.9555555555555556</v>
      </c>
      <c r="CZ20" s="30">
        <v>0</v>
      </c>
      <c r="DA20" s="31">
        <v>0</v>
      </c>
      <c r="DB20" s="138">
        <v>10</v>
      </c>
      <c r="DC20" s="138">
        <v>0</v>
      </c>
      <c r="DD20" s="138">
        <v>6</v>
      </c>
      <c r="DE20" s="31">
        <f t="shared" si="38"/>
        <v>0.6</v>
      </c>
      <c r="DF20" s="107">
        <v>0</v>
      </c>
      <c r="DG20" s="31">
        <v>0</v>
      </c>
      <c r="DH20" s="38">
        <v>0</v>
      </c>
      <c r="DI20" s="38">
        <v>0</v>
      </c>
      <c r="DJ20" s="38">
        <v>0</v>
      </c>
      <c r="DK20" s="31">
        <v>0</v>
      </c>
      <c r="DL20" s="136">
        <v>0</v>
      </c>
      <c r="DM20" s="31">
        <v>0</v>
      </c>
      <c r="DN20" s="75">
        <v>33</v>
      </c>
      <c r="DO20" s="75">
        <v>3</v>
      </c>
      <c r="DP20" s="75">
        <v>22</v>
      </c>
      <c r="DQ20" s="31">
        <f t="shared" si="71"/>
        <v>0.6666666666666666</v>
      </c>
      <c r="DR20" s="30"/>
      <c r="DS20" s="31"/>
      <c r="DT20" s="38">
        <v>22</v>
      </c>
      <c r="DU20" s="38">
        <v>2</v>
      </c>
      <c r="DV20" s="38">
        <v>24</v>
      </c>
      <c r="DW20" s="31">
        <f t="shared" si="72"/>
        <v>1.0909090909090908</v>
      </c>
      <c r="DX20" s="30">
        <v>16</v>
      </c>
      <c r="DY20" s="31">
        <f t="shared" si="27"/>
        <v>0.125</v>
      </c>
      <c r="DZ20" s="72">
        <v>11</v>
      </c>
      <c r="EA20" s="72">
        <v>0</v>
      </c>
      <c r="EB20" s="72">
        <v>11</v>
      </c>
      <c r="EC20" s="31">
        <f t="shared" si="73"/>
        <v>1</v>
      </c>
      <c r="ED20" s="107">
        <v>0</v>
      </c>
      <c r="EE20" s="31">
        <v>0</v>
      </c>
      <c r="EF20" s="38">
        <v>15</v>
      </c>
      <c r="EG20" s="38">
        <v>1</v>
      </c>
      <c r="EH20" s="38">
        <v>17</v>
      </c>
      <c r="EI20" s="31">
        <f t="shared" si="74"/>
        <v>1.1333333333333333</v>
      </c>
      <c r="EJ20" s="30">
        <v>0</v>
      </c>
      <c r="EK20" s="31">
        <v>0</v>
      </c>
      <c r="EL20" s="72">
        <v>12</v>
      </c>
      <c r="EM20" s="72">
        <v>17</v>
      </c>
      <c r="EN20" s="72">
        <v>22</v>
      </c>
      <c r="EO20" s="31">
        <v>1.83</v>
      </c>
      <c r="EP20" s="107">
        <v>5</v>
      </c>
      <c r="EQ20" s="31">
        <f t="shared" si="29"/>
        <v>3.4</v>
      </c>
      <c r="ER20" s="38">
        <v>6</v>
      </c>
      <c r="ES20" s="38">
        <v>1</v>
      </c>
      <c r="ET20" s="38">
        <v>5</v>
      </c>
      <c r="EU20" s="31">
        <f t="shared" si="75"/>
        <v>0.8333333333333334</v>
      </c>
      <c r="EV20" s="30">
        <v>1</v>
      </c>
      <c r="EW20" s="31">
        <f t="shared" si="30"/>
        <v>1</v>
      </c>
      <c r="EX20" s="72">
        <v>2</v>
      </c>
      <c r="EY20" s="72">
        <v>2</v>
      </c>
      <c r="EZ20" s="72">
        <v>2</v>
      </c>
      <c r="FA20" s="35">
        <f>EZ20/EX20</f>
        <v>1</v>
      </c>
      <c r="FB20" s="107">
        <v>15</v>
      </c>
      <c r="FC20" s="31">
        <f t="shared" si="31"/>
        <v>0.13333333333333333</v>
      </c>
      <c r="FD20" s="38">
        <v>7</v>
      </c>
      <c r="FE20" s="38">
        <v>0</v>
      </c>
      <c r="FF20" s="38">
        <v>8</v>
      </c>
      <c r="FG20" s="35">
        <f t="shared" si="77"/>
        <v>1.1428571428571428</v>
      </c>
      <c r="FH20" s="30">
        <v>0</v>
      </c>
      <c r="FI20" s="31">
        <v>0</v>
      </c>
      <c r="FJ20" s="157">
        <f t="shared" si="78"/>
        <v>291</v>
      </c>
      <c r="FK20" s="158">
        <f t="shared" si="78"/>
        <v>50</v>
      </c>
      <c r="FL20" s="158">
        <f t="shared" si="78"/>
        <v>266</v>
      </c>
      <c r="FM20" s="112">
        <f t="shared" si="7"/>
        <v>91.40893470790378</v>
      </c>
      <c r="FN20" s="112">
        <f t="shared" si="8"/>
        <v>79</v>
      </c>
      <c r="FO20" s="113">
        <f t="shared" si="58"/>
        <v>0.6329113924050633</v>
      </c>
    </row>
    <row r="21" spans="1:171" ht="12.75">
      <c r="A21" s="45" t="s">
        <v>52</v>
      </c>
      <c r="B21" s="46" t="s">
        <v>53</v>
      </c>
      <c r="C21" s="82" t="s">
        <v>38</v>
      </c>
      <c r="D21" s="39">
        <v>0</v>
      </c>
      <c r="E21" s="39">
        <v>0</v>
      </c>
      <c r="F21" s="39">
        <v>0</v>
      </c>
      <c r="G21" s="31">
        <v>0</v>
      </c>
      <c r="H21" s="135">
        <v>0</v>
      </c>
      <c r="I21" s="31">
        <v>0</v>
      </c>
      <c r="J21" s="108">
        <v>0</v>
      </c>
      <c r="K21" s="38">
        <v>0</v>
      </c>
      <c r="L21" s="38">
        <v>0</v>
      </c>
      <c r="M21" s="31">
        <v>0</v>
      </c>
      <c r="N21" s="135">
        <v>0</v>
      </c>
      <c r="O21" s="31">
        <v>0</v>
      </c>
      <c r="P21" s="72">
        <v>0</v>
      </c>
      <c r="Q21" s="72">
        <v>0</v>
      </c>
      <c r="R21" s="72">
        <v>0</v>
      </c>
      <c r="S21" s="31">
        <v>0</v>
      </c>
      <c r="T21" s="136">
        <v>0</v>
      </c>
      <c r="U21" s="31">
        <v>0</v>
      </c>
      <c r="V21" s="75">
        <v>5</v>
      </c>
      <c r="W21" s="75">
        <v>0</v>
      </c>
      <c r="X21" s="75">
        <v>5</v>
      </c>
      <c r="Y21" s="31">
        <f t="shared" si="35"/>
        <v>1</v>
      </c>
      <c r="Z21" s="30">
        <v>0</v>
      </c>
      <c r="AA21" s="31">
        <v>0</v>
      </c>
      <c r="AB21" s="72">
        <v>1</v>
      </c>
      <c r="AC21" s="72">
        <v>1</v>
      </c>
      <c r="AD21" s="72">
        <v>1</v>
      </c>
      <c r="AE21" s="31">
        <f t="shared" si="60"/>
        <v>1</v>
      </c>
      <c r="AF21" s="107">
        <v>0</v>
      </c>
      <c r="AG21" s="31">
        <v>0</v>
      </c>
      <c r="AH21" s="38">
        <v>5</v>
      </c>
      <c r="AI21" s="38">
        <v>0</v>
      </c>
      <c r="AJ21" s="38">
        <v>5</v>
      </c>
      <c r="AK21" s="31">
        <f t="shared" si="36"/>
        <v>1</v>
      </c>
      <c r="AL21" s="30">
        <v>2</v>
      </c>
      <c r="AM21" s="31">
        <f t="shared" si="14"/>
        <v>0</v>
      </c>
      <c r="AN21" s="161">
        <v>15</v>
      </c>
      <c r="AO21" s="161">
        <v>15</v>
      </c>
      <c r="AP21" s="161">
        <v>15</v>
      </c>
      <c r="AQ21" s="31">
        <f t="shared" si="61"/>
        <v>1</v>
      </c>
      <c r="AR21" s="30"/>
      <c r="AS21" s="31" t="e">
        <f t="shared" si="15"/>
        <v>#DIV/0!</v>
      </c>
      <c r="AT21" s="72">
        <v>0</v>
      </c>
      <c r="AU21" s="72">
        <v>0</v>
      </c>
      <c r="AV21" s="72">
        <v>0</v>
      </c>
      <c r="AW21" s="31">
        <v>0</v>
      </c>
      <c r="AX21" s="135">
        <v>17</v>
      </c>
      <c r="AY21" s="31">
        <f t="shared" si="16"/>
        <v>0</v>
      </c>
      <c r="AZ21" s="38">
        <v>9</v>
      </c>
      <c r="BA21" s="38">
        <v>0</v>
      </c>
      <c r="BB21" s="38">
        <v>8</v>
      </c>
      <c r="BC21" s="31">
        <f t="shared" si="63"/>
        <v>0.8888888888888888</v>
      </c>
      <c r="BD21" s="136">
        <v>0</v>
      </c>
      <c r="BE21" s="31">
        <v>0</v>
      </c>
      <c r="BF21" s="110">
        <v>20</v>
      </c>
      <c r="BG21" s="72">
        <v>0</v>
      </c>
      <c r="BH21" s="72">
        <v>0</v>
      </c>
      <c r="BI21" s="31">
        <v>0</v>
      </c>
      <c r="BJ21" s="107">
        <v>0</v>
      </c>
      <c r="BK21" s="31">
        <v>0</v>
      </c>
      <c r="BL21" s="38">
        <v>1</v>
      </c>
      <c r="BM21" s="38">
        <v>1</v>
      </c>
      <c r="BN21" s="38">
        <v>1</v>
      </c>
      <c r="BO21" s="31">
        <f t="shared" si="64"/>
        <v>1</v>
      </c>
      <c r="BP21" s="30">
        <v>2</v>
      </c>
      <c r="BQ21" s="31">
        <f t="shared" si="19"/>
        <v>0.5</v>
      </c>
      <c r="BR21" s="38">
        <v>3</v>
      </c>
      <c r="BS21" s="38">
        <v>1</v>
      </c>
      <c r="BT21" s="38">
        <v>3</v>
      </c>
      <c r="BU21" s="31">
        <f t="shared" si="65"/>
        <v>1</v>
      </c>
      <c r="BV21" s="30">
        <v>1</v>
      </c>
      <c r="BW21" s="31">
        <f t="shared" si="20"/>
        <v>1</v>
      </c>
      <c r="BX21" s="75">
        <v>0</v>
      </c>
      <c r="BY21" s="51">
        <v>0</v>
      </c>
      <c r="BZ21" s="51">
        <v>0</v>
      </c>
      <c r="CA21" s="31">
        <v>0</v>
      </c>
      <c r="CB21" s="137">
        <v>0</v>
      </c>
      <c r="CC21" s="31">
        <v>0</v>
      </c>
      <c r="CD21" s="38">
        <v>8</v>
      </c>
      <c r="CE21" s="38">
        <v>0</v>
      </c>
      <c r="CF21" s="38">
        <v>8</v>
      </c>
      <c r="CG21" s="31">
        <f t="shared" si="67"/>
        <v>1</v>
      </c>
      <c r="CH21" s="30">
        <v>8</v>
      </c>
      <c r="CI21" s="107">
        <v>100</v>
      </c>
      <c r="CJ21" s="38">
        <v>1</v>
      </c>
      <c r="CK21" s="38">
        <v>0</v>
      </c>
      <c r="CL21" s="38">
        <v>1</v>
      </c>
      <c r="CM21" s="31">
        <f t="shared" si="68"/>
        <v>1</v>
      </c>
      <c r="CN21" s="30">
        <v>0</v>
      </c>
      <c r="CO21" s="31">
        <v>0</v>
      </c>
      <c r="CP21" s="38">
        <v>9</v>
      </c>
      <c r="CQ21" s="38">
        <v>1</v>
      </c>
      <c r="CR21" s="38">
        <v>7</v>
      </c>
      <c r="CS21" s="31">
        <f t="shared" si="69"/>
        <v>0.7777777777777778</v>
      </c>
      <c r="CT21" s="30">
        <v>0</v>
      </c>
      <c r="CU21" s="31">
        <v>0</v>
      </c>
      <c r="CV21" s="38">
        <v>8</v>
      </c>
      <c r="CW21" s="38">
        <v>0</v>
      </c>
      <c r="CX21" s="38">
        <v>30</v>
      </c>
      <c r="CY21" s="31">
        <f t="shared" si="70"/>
        <v>3.75</v>
      </c>
      <c r="CZ21" s="30">
        <v>0</v>
      </c>
      <c r="DA21" s="31">
        <v>0</v>
      </c>
      <c r="DB21" s="138">
        <v>10</v>
      </c>
      <c r="DC21" s="138">
        <v>0</v>
      </c>
      <c r="DD21" s="138">
        <v>6</v>
      </c>
      <c r="DE21" s="31">
        <f t="shared" si="38"/>
        <v>0.6</v>
      </c>
      <c r="DF21" s="107">
        <v>0</v>
      </c>
      <c r="DG21" s="31">
        <v>0</v>
      </c>
      <c r="DH21" s="38">
        <v>0</v>
      </c>
      <c r="DI21" s="38">
        <v>0</v>
      </c>
      <c r="DJ21" s="38">
        <v>0</v>
      </c>
      <c r="DK21" s="31">
        <v>0</v>
      </c>
      <c r="DL21" s="136">
        <v>0</v>
      </c>
      <c r="DM21" s="31">
        <v>0</v>
      </c>
      <c r="DN21" s="75">
        <v>1</v>
      </c>
      <c r="DO21" s="75">
        <v>0</v>
      </c>
      <c r="DP21" s="75">
        <v>1</v>
      </c>
      <c r="DQ21" s="31">
        <f t="shared" si="71"/>
        <v>1</v>
      </c>
      <c r="DR21" s="30"/>
      <c r="DS21" s="31"/>
      <c r="DT21" s="38">
        <v>0</v>
      </c>
      <c r="DU21" s="38">
        <v>0</v>
      </c>
      <c r="DV21" s="38">
        <v>15</v>
      </c>
      <c r="DW21" s="31">
        <v>0</v>
      </c>
      <c r="DX21" s="30">
        <v>0</v>
      </c>
      <c r="DY21" s="31">
        <v>0</v>
      </c>
      <c r="DZ21" s="72">
        <v>11</v>
      </c>
      <c r="EA21" s="72">
        <v>0</v>
      </c>
      <c r="EB21" s="72">
        <v>8</v>
      </c>
      <c r="EC21" s="31">
        <f t="shared" si="73"/>
        <v>0.7272727272727273</v>
      </c>
      <c r="ED21" s="107">
        <v>0</v>
      </c>
      <c r="EE21" s="31">
        <v>0</v>
      </c>
      <c r="EF21" s="38">
        <v>15</v>
      </c>
      <c r="EG21" s="38">
        <v>1</v>
      </c>
      <c r="EH21" s="38">
        <v>17</v>
      </c>
      <c r="EI21" s="31">
        <v>1.13</v>
      </c>
      <c r="EJ21" s="30">
        <v>0</v>
      </c>
      <c r="EK21" s="31">
        <v>0</v>
      </c>
      <c r="EL21" s="72">
        <v>12</v>
      </c>
      <c r="EM21" s="72">
        <v>17</v>
      </c>
      <c r="EN21" s="72">
        <v>22</v>
      </c>
      <c r="EO21" s="31">
        <v>1.83</v>
      </c>
      <c r="EP21" s="107">
        <v>5</v>
      </c>
      <c r="EQ21" s="31">
        <f>EM21/EP21</f>
        <v>3.4</v>
      </c>
      <c r="ER21" s="38">
        <v>6</v>
      </c>
      <c r="ES21" s="38">
        <v>1</v>
      </c>
      <c r="ET21" s="38">
        <v>5</v>
      </c>
      <c r="EU21" s="31">
        <f t="shared" si="75"/>
        <v>0.8333333333333334</v>
      </c>
      <c r="EV21" s="30">
        <v>1</v>
      </c>
      <c r="EW21" s="31">
        <f t="shared" si="30"/>
        <v>1</v>
      </c>
      <c r="EX21" s="72">
        <v>2</v>
      </c>
      <c r="EY21" s="72">
        <v>2</v>
      </c>
      <c r="EZ21" s="72">
        <v>2</v>
      </c>
      <c r="FA21" s="35">
        <f>EZ21/EX21</f>
        <v>1</v>
      </c>
      <c r="FB21" s="107">
        <v>5</v>
      </c>
      <c r="FC21" s="31">
        <f t="shared" si="31"/>
        <v>0.4</v>
      </c>
      <c r="FD21" s="38">
        <v>7</v>
      </c>
      <c r="FE21" s="38">
        <v>0</v>
      </c>
      <c r="FF21" s="38">
        <v>8</v>
      </c>
      <c r="FG21" s="35">
        <f t="shared" si="77"/>
        <v>1.1428571428571428</v>
      </c>
      <c r="FH21" s="30">
        <v>0</v>
      </c>
      <c r="FI21" s="31">
        <v>0</v>
      </c>
      <c r="FJ21" s="157">
        <f aca="true" t="shared" si="79" ref="FJ21:FK23">D21+J21+P21+V21+AB21+AH21+AN21+AT21+AZ21+BF21+BL21+BR21+BX21+CD21+CJ21+CP21+CV21+DB21+DH21+DN21+DT21+DZ21+EF21+EL21+ER21+EX21+FD21</f>
        <v>149</v>
      </c>
      <c r="FK21" s="158">
        <f t="shared" si="79"/>
        <v>40</v>
      </c>
      <c r="FL21" s="158">
        <f>F21+L21+R21+X21+AD21+AJ21+AP21+AV21+BB21+BH21+BN21+BT21+BZ21+CF21+CL21+CR21+CX21+DD21+DJ21+DP21+DV21+EB21+EH21+EN21+ET21+EZ21+FF21</f>
        <v>168</v>
      </c>
      <c r="FM21" s="112">
        <f>FL21/FJ21%</f>
        <v>112.75167785234899</v>
      </c>
      <c r="FN21" s="112">
        <f t="shared" si="8"/>
        <v>41</v>
      </c>
      <c r="FO21" s="113">
        <f t="shared" si="58"/>
        <v>0.975609756097561</v>
      </c>
    </row>
    <row r="22" spans="1:171" ht="67.5" customHeight="1">
      <c r="A22" s="85">
        <v>22</v>
      </c>
      <c r="B22" s="46" t="s">
        <v>54</v>
      </c>
      <c r="C22" s="82" t="s">
        <v>38</v>
      </c>
      <c r="D22" s="39">
        <v>0</v>
      </c>
      <c r="E22" s="39">
        <v>0</v>
      </c>
      <c r="F22" s="39">
        <v>0</v>
      </c>
      <c r="G22" s="31">
        <v>0</v>
      </c>
      <c r="H22" s="135">
        <v>0</v>
      </c>
      <c r="I22" s="31">
        <v>0</v>
      </c>
      <c r="J22" s="108">
        <v>0</v>
      </c>
      <c r="K22" s="38">
        <v>0</v>
      </c>
      <c r="L22" s="38">
        <v>0</v>
      </c>
      <c r="M22" s="31">
        <v>0</v>
      </c>
      <c r="N22" s="135">
        <v>0</v>
      </c>
      <c r="O22" s="31">
        <v>0</v>
      </c>
      <c r="P22" s="162">
        <v>0</v>
      </c>
      <c r="Q22" s="163">
        <v>0</v>
      </c>
      <c r="R22" s="163">
        <v>0</v>
      </c>
      <c r="S22" s="31">
        <v>0</v>
      </c>
      <c r="T22" s="136">
        <v>0</v>
      </c>
      <c r="U22" s="31">
        <v>0</v>
      </c>
      <c r="V22" s="75">
        <v>0</v>
      </c>
      <c r="W22" s="75">
        <v>0</v>
      </c>
      <c r="X22" s="75">
        <v>0</v>
      </c>
      <c r="Y22" s="31">
        <v>0</v>
      </c>
      <c r="Z22" s="30">
        <v>0</v>
      </c>
      <c r="AA22" s="31">
        <v>0</v>
      </c>
      <c r="AB22" s="72">
        <v>0</v>
      </c>
      <c r="AC22" s="72">
        <v>0</v>
      </c>
      <c r="AD22" s="72">
        <v>0</v>
      </c>
      <c r="AE22" s="31">
        <v>0</v>
      </c>
      <c r="AF22" s="107">
        <v>0</v>
      </c>
      <c r="AG22" s="31">
        <v>0</v>
      </c>
      <c r="AH22" s="38">
        <v>15</v>
      </c>
      <c r="AI22" s="38">
        <v>0</v>
      </c>
      <c r="AJ22" s="38">
        <v>0</v>
      </c>
      <c r="AK22" s="31">
        <f t="shared" si="36"/>
        <v>0</v>
      </c>
      <c r="AL22" s="30">
        <v>0</v>
      </c>
      <c r="AM22" s="31">
        <v>0</v>
      </c>
      <c r="AN22" s="161">
        <v>0</v>
      </c>
      <c r="AO22" s="161">
        <v>0</v>
      </c>
      <c r="AP22" s="161">
        <v>0</v>
      </c>
      <c r="AQ22" s="31" t="e">
        <f t="shared" si="61"/>
        <v>#DIV/0!</v>
      </c>
      <c r="AR22" s="30"/>
      <c r="AS22" s="31" t="e">
        <f t="shared" si="15"/>
        <v>#DIV/0!</v>
      </c>
      <c r="AT22" s="72">
        <v>0</v>
      </c>
      <c r="AU22" s="72">
        <v>0</v>
      </c>
      <c r="AV22" s="72">
        <v>0</v>
      </c>
      <c r="AW22" s="31">
        <v>0</v>
      </c>
      <c r="AX22" s="135">
        <v>0</v>
      </c>
      <c r="AY22" s="31">
        <v>0</v>
      </c>
      <c r="AZ22" s="38">
        <v>29</v>
      </c>
      <c r="BA22" s="38">
        <v>0</v>
      </c>
      <c r="BB22" s="38">
        <v>0</v>
      </c>
      <c r="BC22" s="31">
        <f t="shared" si="63"/>
        <v>0</v>
      </c>
      <c r="BD22" s="136">
        <v>0</v>
      </c>
      <c r="BE22" s="31">
        <v>0</v>
      </c>
      <c r="BF22" s="110">
        <v>20</v>
      </c>
      <c r="BG22" s="72">
        <v>0</v>
      </c>
      <c r="BH22" s="72">
        <v>0</v>
      </c>
      <c r="BI22" s="31">
        <f t="shared" si="37"/>
        <v>0</v>
      </c>
      <c r="BJ22" s="107">
        <v>0</v>
      </c>
      <c r="BK22" s="31">
        <v>0</v>
      </c>
      <c r="BL22" s="51">
        <v>0</v>
      </c>
      <c r="BM22" s="164">
        <v>0</v>
      </c>
      <c r="BN22" s="164">
        <v>0</v>
      </c>
      <c r="BO22" s="31">
        <v>0</v>
      </c>
      <c r="BP22" s="30">
        <v>0</v>
      </c>
      <c r="BQ22" s="31">
        <v>0</v>
      </c>
      <c r="BR22" s="38">
        <v>0</v>
      </c>
      <c r="BS22" s="38">
        <v>0</v>
      </c>
      <c r="BT22" s="38">
        <v>0</v>
      </c>
      <c r="BU22" s="31">
        <v>0</v>
      </c>
      <c r="BV22" s="30">
        <v>0</v>
      </c>
      <c r="BW22" s="31">
        <v>0</v>
      </c>
      <c r="BX22" s="75">
        <v>0</v>
      </c>
      <c r="BY22" s="51">
        <v>0</v>
      </c>
      <c r="BZ22" s="51">
        <v>0</v>
      </c>
      <c r="CA22" s="31">
        <v>0</v>
      </c>
      <c r="CB22" s="137">
        <v>0</v>
      </c>
      <c r="CC22" s="31">
        <v>0</v>
      </c>
      <c r="CD22" s="159">
        <v>0</v>
      </c>
      <c r="CE22" s="159">
        <v>0</v>
      </c>
      <c r="CF22" s="159">
        <v>0</v>
      </c>
      <c r="CG22" s="31">
        <v>0</v>
      </c>
      <c r="CH22" s="30">
        <v>0</v>
      </c>
      <c r="CI22" s="107">
        <v>0</v>
      </c>
      <c r="CJ22" s="38">
        <v>0</v>
      </c>
      <c r="CK22" s="38">
        <v>0</v>
      </c>
      <c r="CL22" s="38">
        <v>0</v>
      </c>
      <c r="CM22" s="31">
        <v>0</v>
      </c>
      <c r="CN22" s="30">
        <v>0</v>
      </c>
      <c r="CO22" s="31">
        <v>0</v>
      </c>
      <c r="CP22" s="38">
        <v>45</v>
      </c>
      <c r="CQ22" s="38">
        <v>0</v>
      </c>
      <c r="CR22" s="38">
        <v>0</v>
      </c>
      <c r="CS22" s="31">
        <f t="shared" si="69"/>
        <v>0</v>
      </c>
      <c r="CT22" s="30">
        <v>0</v>
      </c>
      <c r="CU22" s="31">
        <v>0</v>
      </c>
      <c r="CV22" s="38">
        <v>0</v>
      </c>
      <c r="CW22" s="38">
        <v>0</v>
      </c>
      <c r="CX22" s="38">
        <v>0</v>
      </c>
      <c r="CY22" s="31">
        <v>0</v>
      </c>
      <c r="CZ22" s="30">
        <v>0</v>
      </c>
      <c r="DA22" s="31">
        <v>0</v>
      </c>
      <c r="DB22" s="138">
        <v>0</v>
      </c>
      <c r="DC22" s="138">
        <v>0</v>
      </c>
      <c r="DD22" s="138">
        <v>0</v>
      </c>
      <c r="DE22" s="31">
        <v>0</v>
      </c>
      <c r="DF22" s="107">
        <v>0</v>
      </c>
      <c r="DG22" s="31" t="e">
        <f t="shared" si="24"/>
        <v>#DIV/0!</v>
      </c>
      <c r="DH22" s="38">
        <v>35</v>
      </c>
      <c r="DI22" s="38">
        <v>0</v>
      </c>
      <c r="DJ22" s="38">
        <v>0</v>
      </c>
      <c r="DK22" s="31">
        <v>0</v>
      </c>
      <c r="DL22" s="136">
        <v>0</v>
      </c>
      <c r="DM22" s="31">
        <v>0</v>
      </c>
      <c r="DN22" s="75">
        <v>2</v>
      </c>
      <c r="DO22" s="75">
        <v>0</v>
      </c>
      <c r="DP22" s="75">
        <v>0</v>
      </c>
      <c r="DQ22" s="31">
        <f t="shared" si="71"/>
        <v>0</v>
      </c>
      <c r="DR22" s="30">
        <v>0</v>
      </c>
      <c r="DS22" s="31">
        <v>0</v>
      </c>
      <c r="DT22" s="38">
        <v>0</v>
      </c>
      <c r="DU22" s="38">
        <v>0</v>
      </c>
      <c r="DV22" s="38">
        <v>0</v>
      </c>
      <c r="DW22" s="31">
        <v>0</v>
      </c>
      <c r="DX22" s="30">
        <v>0</v>
      </c>
      <c r="DY22" s="31">
        <v>0</v>
      </c>
      <c r="DZ22" s="72">
        <v>0</v>
      </c>
      <c r="EA22" s="72">
        <v>0</v>
      </c>
      <c r="EB22" s="72">
        <v>0</v>
      </c>
      <c r="EC22" s="31">
        <v>0</v>
      </c>
      <c r="ED22" s="107">
        <v>0</v>
      </c>
      <c r="EE22" s="31">
        <v>0</v>
      </c>
      <c r="EF22" s="38">
        <v>0</v>
      </c>
      <c r="EG22" s="38">
        <v>0</v>
      </c>
      <c r="EH22" s="38">
        <v>0</v>
      </c>
      <c r="EI22" s="31">
        <v>0</v>
      </c>
      <c r="EJ22" s="30">
        <v>0</v>
      </c>
      <c r="EK22" s="31">
        <v>0</v>
      </c>
      <c r="EL22" s="163">
        <v>0</v>
      </c>
      <c r="EM22" s="163">
        <v>0</v>
      </c>
      <c r="EN22" s="163">
        <v>0</v>
      </c>
      <c r="EO22" s="31">
        <v>0</v>
      </c>
      <c r="EP22" s="107">
        <v>0</v>
      </c>
      <c r="EQ22" s="31">
        <v>0</v>
      </c>
      <c r="ER22" s="38">
        <v>0</v>
      </c>
      <c r="ES22" s="38">
        <v>0</v>
      </c>
      <c r="ET22" s="38">
        <v>0</v>
      </c>
      <c r="EU22" s="31">
        <v>0</v>
      </c>
      <c r="EV22" s="30">
        <v>0</v>
      </c>
      <c r="EW22" s="31">
        <v>0</v>
      </c>
      <c r="EX22" s="163">
        <v>0</v>
      </c>
      <c r="EY22" s="163">
        <v>0</v>
      </c>
      <c r="EZ22" s="163">
        <v>0</v>
      </c>
      <c r="FA22" s="163">
        <v>0</v>
      </c>
      <c r="FB22" s="107">
        <v>0</v>
      </c>
      <c r="FC22" s="31">
        <v>0</v>
      </c>
      <c r="FD22" s="38">
        <v>0</v>
      </c>
      <c r="FE22" s="38">
        <v>0</v>
      </c>
      <c r="FF22" s="38">
        <v>0</v>
      </c>
      <c r="FG22" s="35">
        <v>0</v>
      </c>
      <c r="FH22" s="30">
        <v>0</v>
      </c>
      <c r="FI22" s="31">
        <v>0</v>
      </c>
      <c r="FJ22" s="157">
        <f t="shared" si="79"/>
        <v>146</v>
      </c>
      <c r="FK22" s="158">
        <f t="shared" si="79"/>
        <v>0</v>
      </c>
      <c r="FL22" s="158">
        <f>F22+L22+R22+X22+AD22+AJ22+AP22+AV22+BB22+BH22+BN22+BT22+BZ22+CF22+CL22+CR22+CX22+DD22+DJ22+DP22+DV22+EB22+EH22+EN22+ET22+EZ22+FF22</f>
        <v>0</v>
      </c>
      <c r="FM22" s="112">
        <f t="shared" si="7"/>
        <v>0</v>
      </c>
      <c r="FN22" s="112">
        <f t="shared" si="8"/>
        <v>0</v>
      </c>
      <c r="FO22" s="113" t="e">
        <f t="shared" si="58"/>
        <v>#DIV/0!</v>
      </c>
    </row>
    <row r="23" spans="1:171" ht="162" customHeight="1">
      <c r="A23" s="85">
        <v>23</v>
      </c>
      <c r="B23" s="46" t="s">
        <v>55</v>
      </c>
      <c r="C23" s="82" t="s">
        <v>28</v>
      </c>
      <c r="D23" s="39">
        <v>27</v>
      </c>
      <c r="E23" s="39">
        <v>7</v>
      </c>
      <c r="F23" s="39">
        <v>27</v>
      </c>
      <c r="G23" s="31">
        <f t="shared" si="59"/>
        <v>1</v>
      </c>
      <c r="H23" s="135">
        <v>27</v>
      </c>
      <c r="I23" s="31">
        <f t="shared" si="9"/>
        <v>0.25925925925925924</v>
      </c>
      <c r="J23" s="108">
        <v>45</v>
      </c>
      <c r="K23" s="38">
        <v>45</v>
      </c>
      <c r="L23" s="38">
        <v>45</v>
      </c>
      <c r="M23" s="31">
        <f t="shared" si="33"/>
        <v>1</v>
      </c>
      <c r="N23" s="135">
        <v>0</v>
      </c>
      <c r="O23" s="31">
        <v>0</v>
      </c>
      <c r="P23" s="162">
        <v>1</v>
      </c>
      <c r="Q23" s="163">
        <v>0</v>
      </c>
      <c r="R23" s="163">
        <v>1</v>
      </c>
      <c r="S23" s="31">
        <f t="shared" si="34"/>
        <v>1</v>
      </c>
      <c r="T23" s="136">
        <v>0</v>
      </c>
      <c r="U23" s="31">
        <v>0</v>
      </c>
      <c r="V23" s="75">
        <v>22</v>
      </c>
      <c r="W23" s="75">
        <v>0</v>
      </c>
      <c r="X23" s="75">
        <v>22</v>
      </c>
      <c r="Y23" s="31">
        <f t="shared" si="35"/>
        <v>1</v>
      </c>
      <c r="Z23" s="30">
        <v>0</v>
      </c>
      <c r="AA23" s="31">
        <v>0</v>
      </c>
      <c r="AB23" s="72">
        <v>24</v>
      </c>
      <c r="AC23" s="72">
        <v>24</v>
      </c>
      <c r="AD23" s="72">
        <v>24</v>
      </c>
      <c r="AE23" s="31">
        <f t="shared" si="60"/>
        <v>1</v>
      </c>
      <c r="AF23" s="107">
        <v>0</v>
      </c>
      <c r="AG23" s="31">
        <v>0</v>
      </c>
      <c r="AH23" s="38">
        <v>15</v>
      </c>
      <c r="AI23" s="38">
        <v>15</v>
      </c>
      <c r="AJ23" s="38">
        <v>18</v>
      </c>
      <c r="AK23" s="31">
        <f t="shared" si="36"/>
        <v>1.2</v>
      </c>
      <c r="AL23" s="30">
        <v>0</v>
      </c>
      <c r="AM23" s="31">
        <v>0</v>
      </c>
      <c r="AN23" s="161">
        <v>0</v>
      </c>
      <c r="AO23" s="161">
        <v>0</v>
      </c>
      <c r="AP23" s="161">
        <v>0</v>
      </c>
      <c r="AQ23" s="31" t="e">
        <f t="shared" si="61"/>
        <v>#DIV/0!</v>
      </c>
      <c r="AR23" s="30"/>
      <c r="AS23" s="31" t="e">
        <f t="shared" si="15"/>
        <v>#DIV/0!</v>
      </c>
      <c r="AT23" s="72">
        <v>18</v>
      </c>
      <c r="AU23" s="72">
        <v>18</v>
      </c>
      <c r="AV23" s="72">
        <v>18</v>
      </c>
      <c r="AW23" s="31">
        <f t="shared" si="62"/>
        <v>1</v>
      </c>
      <c r="AX23" s="135">
        <v>18</v>
      </c>
      <c r="AY23" s="31">
        <f t="shared" si="16"/>
        <v>1</v>
      </c>
      <c r="AZ23" s="38">
        <v>37</v>
      </c>
      <c r="BA23" s="38">
        <v>0</v>
      </c>
      <c r="BB23" s="38">
        <v>37</v>
      </c>
      <c r="BC23" s="31">
        <f t="shared" si="63"/>
        <v>1</v>
      </c>
      <c r="BD23" s="136">
        <v>0</v>
      </c>
      <c r="BE23" s="31">
        <v>0</v>
      </c>
      <c r="BF23" s="110">
        <v>20</v>
      </c>
      <c r="BG23" s="72">
        <v>0</v>
      </c>
      <c r="BH23" s="72">
        <v>0</v>
      </c>
      <c r="BI23" s="31">
        <f>BH23/BF23</f>
        <v>0</v>
      </c>
      <c r="BJ23" s="107">
        <v>0</v>
      </c>
      <c r="BK23" s="31">
        <v>0</v>
      </c>
      <c r="BL23" s="51">
        <v>0</v>
      </c>
      <c r="BM23" s="164">
        <v>0</v>
      </c>
      <c r="BN23" s="164">
        <v>0</v>
      </c>
      <c r="BO23" s="31">
        <v>0</v>
      </c>
      <c r="BP23" s="30">
        <v>0</v>
      </c>
      <c r="BQ23" s="31">
        <v>0</v>
      </c>
      <c r="BR23" s="75">
        <v>0</v>
      </c>
      <c r="BS23" s="159">
        <v>0</v>
      </c>
      <c r="BT23" s="159">
        <v>0</v>
      </c>
      <c r="BU23" s="31">
        <v>0</v>
      </c>
      <c r="BV23" s="30">
        <v>0</v>
      </c>
      <c r="BW23" s="31">
        <v>0</v>
      </c>
      <c r="BX23" s="75">
        <v>0</v>
      </c>
      <c r="BY23" s="51">
        <v>0</v>
      </c>
      <c r="BZ23" s="51">
        <v>0</v>
      </c>
      <c r="CA23" s="31">
        <v>0</v>
      </c>
      <c r="CB23" s="137">
        <v>0</v>
      </c>
      <c r="CC23" s="31">
        <v>0</v>
      </c>
      <c r="CD23" s="159">
        <v>0</v>
      </c>
      <c r="CE23" s="159">
        <v>0</v>
      </c>
      <c r="CF23" s="159">
        <v>0</v>
      </c>
      <c r="CG23" s="31">
        <v>0</v>
      </c>
      <c r="CH23" s="30">
        <v>0</v>
      </c>
      <c r="CI23" s="107">
        <v>0</v>
      </c>
      <c r="CJ23" s="38">
        <v>0</v>
      </c>
      <c r="CK23" s="38">
        <v>0</v>
      </c>
      <c r="CL23" s="38">
        <v>0</v>
      </c>
      <c r="CM23" s="31">
        <v>0</v>
      </c>
      <c r="CN23" s="30">
        <v>0</v>
      </c>
      <c r="CO23" s="31">
        <v>0</v>
      </c>
      <c r="CP23" s="38">
        <v>45</v>
      </c>
      <c r="CQ23" s="38">
        <v>45</v>
      </c>
      <c r="CR23" s="38">
        <v>45</v>
      </c>
      <c r="CS23" s="31">
        <f t="shared" si="69"/>
        <v>1</v>
      </c>
      <c r="CT23" s="30">
        <v>45</v>
      </c>
      <c r="CU23" s="31">
        <f t="shared" si="22"/>
        <v>1</v>
      </c>
      <c r="CV23" s="38">
        <v>45</v>
      </c>
      <c r="CW23" s="38">
        <v>5</v>
      </c>
      <c r="CX23" s="38">
        <v>48</v>
      </c>
      <c r="CY23" s="31">
        <f t="shared" si="70"/>
        <v>1.0666666666666667</v>
      </c>
      <c r="CZ23" s="30">
        <v>45</v>
      </c>
      <c r="DA23" s="31">
        <f t="shared" si="23"/>
        <v>0.1111111111111111</v>
      </c>
      <c r="DB23" s="138">
        <v>23</v>
      </c>
      <c r="DC23" s="138">
        <v>10</v>
      </c>
      <c r="DD23" s="138">
        <v>23</v>
      </c>
      <c r="DE23" s="31">
        <f t="shared" si="38"/>
        <v>1</v>
      </c>
      <c r="DF23" s="107">
        <v>5</v>
      </c>
      <c r="DG23" s="31">
        <f t="shared" si="24"/>
        <v>2</v>
      </c>
      <c r="DH23" s="38">
        <v>38</v>
      </c>
      <c r="DI23" s="38">
        <v>38</v>
      </c>
      <c r="DJ23" s="38">
        <v>38</v>
      </c>
      <c r="DK23" s="31">
        <f>DJ23/DH23</f>
        <v>1</v>
      </c>
      <c r="DL23" s="136">
        <v>0</v>
      </c>
      <c r="DM23" s="31">
        <v>0</v>
      </c>
      <c r="DN23" s="75">
        <v>39</v>
      </c>
      <c r="DO23" s="75">
        <v>39</v>
      </c>
      <c r="DP23" s="75">
        <v>39</v>
      </c>
      <c r="DQ23" s="31">
        <f t="shared" si="71"/>
        <v>1</v>
      </c>
      <c r="DR23" s="30">
        <v>0</v>
      </c>
      <c r="DS23" s="31">
        <v>1</v>
      </c>
      <c r="DT23" s="38">
        <v>1</v>
      </c>
      <c r="DU23" s="38">
        <v>1</v>
      </c>
      <c r="DV23" s="38">
        <v>1</v>
      </c>
      <c r="DW23" s="31">
        <f t="shared" si="72"/>
        <v>1</v>
      </c>
      <c r="DX23" s="30">
        <v>32</v>
      </c>
      <c r="DY23" s="31">
        <f t="shared" si="27"/>
        <v>0.03125</v>
      </c>
      <c r="DZ23" s="163">
        <v>58</v>
      </c>
      <c r="EA23" s="163">
        <v>58</v>
      </c>
      <c r="EB23" s="163">
        <v>58</v>
      </c>
      <c r="EC23" s="31">
        <f t="shared" si="73"/>
        <v>1</v>
      </c>
      <c r="ED23" s="107">
        <v>58</v>
      </c>
      <c r="EE23" s="31">
        <f t="shared" si="28"/>
        <v>1</v>
      </c>
      <c r="EF23" s="38">
        <v>5</v>
      </c>
      <c r="EG23" s="38">
        <v>29</v>
      </c>
      <c r="EH23" s="38">
        <v>29</v>
      </c>
      <c r="EI23" s="31">
        <f t="shared" si="74"/>
        <v>5.8</v>
      </c>
      <c r="EJ23" s="30">
        <v>0</v>
      </c>
      <c r="EK23" s="31">
        <v>0</v>
      </c>
      <c r="EL23" s="72">
        <v>26</v>
      </c>
      <c r="EM23" s="72">
        <v>2</v>
      </c>
      <c r="EN23" s="72">
        <v>26</v>
      </c>
      <c r="EO23" s="31">
        <f t="shared" si="39"/>
        <v>1</v>
      </c>
      <c r="EP23" s="107">
        <v>26</v>
      </c>
      <c r="EQ23" s="31">
        <f t="shared" si="29"/>
        <v>0.07692307692307693</v>
      </c>
      <c r="ER23" s="38">
        <v>27</v>
      </c>
      <c r="ES23" s="38">
        <v>27</v>
      </c>
      <c r="ET23" s="38">
        <v>27</v>
      </c>
      <c r="EU23" s="31">
        <f t="shared" si="75"/>
        <v>1</v>
      </c>
      <c r="EV23" s="30">
        <v>29</v>
      </c>
      <c r="EW23" s="31">
        <f t="shared" si="30"/>
        <v>0.9310344827586207</v>
      </c>
      <c r="EX23" s="163">
        <v>0</v>
      </c>
      <c r="EY23" s="163">
        <v>0</v>
      </c>
      <c r="EZ23" s="163">
        <v>0</v>
      </c>
      <c r="FA23" s="163">
        <v>0</v>
      </c>
      <c r="FB23" s="107">
        <v>0</v>
      </c>
      <c r="FC23" s="31">
        <v>0</v>
      </c>
      <c r="FD23" s="38">
        <v>40</v>
      </c>
      <c r="FE23" s="38">
        <v>40</v>
      </c>
      <c r="FF23" s="38">
        <v>40</v>
      </c>
      <c r="FG23" s="35">
        <f>FF23/FD23</f>
        <v>1</v>
      </c>
      <c r="FH23" s="30">
        <v>0</v>
      </c>
      <c r="FI23" s="31">
        <v>0</v>
      </c>
      <c r="FJ23" s="157">
        <f t="shared" si="79"/>
        <v>556</v>
      </c>
      <c r="FK23" s="158">
        <f t="shared" si="79"/>
        <v>403</v>
      </c>
      <c r="FL23" s="158">
        <f>F23+L23+R23+X23+AD23+AJ23+AP23+AV23+BB23+BH23+BN23+BT23+BZ23+CF23+CL23+CR23+CX23+DD23+DJ23+DP23+DV23+EB23+EH23+EN23+ET23+EZ23+FF23</f>
        <v>566</v>
      </c>
      <c r="FM23" s="112">
        <f t="shared" si="7"/>
        <v>101.79856115107914</v>
      </c>
      <c r="FN23" s="112">
        <f t="shared" si="8"/>
        <v>285</v>
      </c>
      <c r="FO23" s="113">
        <f t="shared" si="58"/>
        <v>1.4140350877192982</v>
      </c>
    </row>
    <row r="24" spans="20:147" ht="12.75">
      <c r="T24" s="2"/>
      <c r="EL24" s="88"/>
      <c r="EM24" s="88"/>
      <c r="EN24" s="88"/>
      <c r="EO24" s="88"/>
      <c r="EP24" s="88"/>
      <c r="EQ24" s="88"/>
    </row>
    <row r="25" ht="12.75">
      <c r="T25" s="2"/>
    </row>
  </sheetData>
  <sheetProtection selectLockedCells="1" selectUnlockedCells="1"/>
  <mergeCells count="4">
    <mergeCell ref="D1:AI1"/>
    <mergeCell ref="A2:A3"/>
    <mergeCell ref="B2:B3"/>
    <mergeCell ref="C2:C3"/>
  </mergeCells>
  <printOptions/>
  <pageMargins left="0.19652777777777777" right="0.31527777777777777" top="0.27569444444444446" bottom="0.27569444444444446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87" customWidth="1"/>
    <col min="2" max="2" width="51.00390625" style="165" customWidth="1"/>
    <col min="3" max="3" width="6.28125" style="165" customWidth="1"/>
    <col min="4" max="4" width="9.8515625" style="165" customWidth="1"/>
    <col min="5" max="5" width="11.00390625" style="166" customWidth="1"/>
    <col min="6" max="6" width="10.140625" style="166" customWidth="1"/>
    <col min="7" max="7" width="9.28125" style="166" customWidth="1"/>
    <col min="8" max="8" width="11.00390625" style="166" customWidth="1"/>
    <col min="9" max="9" width="12.00390625" style="166" customWidth="1"/>
    <col min="10" max="10" width="10.7109375" style="166" customWidth="1"/>
    <col min="11" max="12" width="11.140625" style="166" customWidth="1"/>
    <col min="13" max="13" width="10.140625" style="167" customWidth="1"/>
    <col min="14" max="14" width="11.57421875" style="166" customWidth="1"/>
    <col min="15" max="15" width="12.00390625" style="166" customWidth="1"/>
    <col min="16" max="16" width="11.00390625" style="167" customWidth="1"/>
    <col min="17" max="17" width="12.140625" style="167" customWidth="1"/>
    <col min="18" max="18" width="11.00390625" style="167" customWidth="1"/>
    <col min="19" max="19" width="11.28125" style="167" customWidth="1"/>
    <col min="20" max="20" width="11.57421875" style="166" customWidth="1"/>
    <col min="21" max="21" width="13.421875" style="166" customWidth="1"/>
    <col min="22" max="23" width="11.00390625" style="166" customWidth="1"/>
    <col min="24" max="24" width="15.00390625" style="166" customWidth="1"/>
    <col min="25" max="25" width="4.7109375" style="166" customWidth="1"/>
    <col min="26" max="26" width="14.00390625" style="166" customWidth="1"/>
    <col min="27" max="27" width="12.00390625" style="166" customWidth="1"/>
    <col min="28" max="28" width="12.421875" style="166" customWidth="1"/>
    <col min="29" max="29" width="11.140625" style="166" customWidth="1"/>
    <col min="30" max="16384" width="8.7109375" style="87" customWidth="1"/>
  </cols>
  <sheetData>
    <row r="1" spans="1:21" ht="54" customHeight="1">
      <c r="A1" s="168"/>
      <c r="B1" s="169" t="s">
        <v>0</v>
      </c>
      <c r="C1" s="170" t="s">
        <v>93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  <c r="U1" s="171"/>
    </row>
    <row r="2" spans="1:21" ht="46.5" customHeight="1">
      <c r="A2" s="172" t="s">
        <v>2</v>
      </c>
      <c r="B2" s="102" t="s">
        <v>94</v>
      </c>
      <c r="C2" s="18" t="s">
        <v>4</v>
      </c>
      <c r="D2" s="102" t="s">
        <v>95</v>
      </c>
      <c r="E2" s="102"/>
      <c r="F2" s="102"/>
      <c r="G2" s="102"/>
      <c r="H2" s="102"/>
      <c r="I2" s="102"/>
      <c r="J2" s="102" t="s">
        <v>96</v>
      </c>
      <c r="K2" s="102"/>
      <c r="L2" s="102"/>
      <c r="M2" s="102"/>
      <c r="N2" s="102"/>
      <c r="O2" s="102"/>
      <c r="P2" s="102" t="s">
        <v>97</v>
      </c>
      <c r="Q2" s="102"/>
      <c r="R2" s="102"/>
      <c r="S2" s="102"/>
      <c r="T2" s="102"/>
      <c r="U2" s="102"/>
    </row>
    <row r="3" spans="1:31" s="176" customFormat="1" ht="183" customHeight="1">
      <c r="A3" s="172"/>
      <c r="B3" s="102"/>
      <c r="C3" s="18"/>
      <c r="D3" s="102" t="s">
        <v>16</v>
      </c>
      <c r="E3" s="102" t="s">
        <v>23</v>
      </c>
      <c r="F3" s="102" t="s">
        <v>18</v>
      </c>
      <c r="G3" s="102" t="s">
        <v>98</v>
      </c>
      <c r="H3" s="102" t="s">
        <v>20</v>
      </c>
      <c r="I3" s="102" t="s">
        <v>21</v>
      </c>
      <c r="J3" s="102" t="s">
        <v>16</v>
      </c>
      <c r="K3" s="102" t="s">
        <v>99</v>
      </c>
      <c r="L3" s="102" t="s">
        <v>18</v>
      </c>
      <c r="M3" s="102" t="s">
        <v>100</v>
      </c>
      <c r="N3" s="102" t="s">
        <v>20</v>
      </c>
      <c r="O3" s="102" t="s">
        <v>21</v>
      </c>
      <c r="P3" s="102" t="s">
        <v>16</v>
      </c>
      <c r="Q3" s="102" t="s">
        <v>101</v>
      </c>
      <c r="R3" s="102" t="s">
        <v>18</v>
      </c>
      <c r="S3" s="102" t="s">
        <v>100</v>
      </c>
      <c r="T3" s="102" t="s">
        <v>20</v>
      </c>
      <c r="U3" s="102" t="s">
        <v>21</v>
      </c>
      <c r="V3" s="173"/>
      <c r="W3" s="173"/>
      <c r="X3" s="173"/>
      <c r="Y3" s="173"/>
      <c r="Z3" s="173"/>
      <c r="AA3" s="173"/>
      <c r="AB3" s="174"/>
      <c r="AC3" s="174"/>
      <c r="AD3" s="175"/>
      <c r="AE3" s="175"/>
    </row>
    <row r="4" spans="1:31" s="176" customFormat="1" ht="21" customHeight="1">
      <c r="A4" s="177" t="s">
        <v>24</v>
      </c>
      <c r="B4" s="178" t="s">
        <v>25</v>
      </c>
      <c r="C4" s="179" t="s">
        <v>26</v>
      </c>
      <c r="D4" s="20">
        <v>1</v>
      </c>
      <c r="E4" s="178">
        <v>2</v>
      </c>
      <c r="F4" s="178">
        <v>3</v>
      </c>
      <c r="G4" s="20">
        <v>4</v>
      </c>
      <c r="H4" s="20">
        <v>5</v>
      </c>
      <c r="I4" s="20">
        <v>6</v>
      </c>
      <c r="J4" s="20">
        <v>1</v>
      </c>
      <c r="K4" s="178">
        <v>2</v>
      </c>
      <c r="L4" s="178">
        <v>3</v>
      </c>
      <c r="M4" s="20">
        <v>4</v>
      </c>
      <c r="N4" s="20">
        <v>5</v>
      </c>
      <c r="O4" s="20">
        <v>6</v>
      </c>
      <c r="P4" s="20">
        <v>1</v>
      </c>
      <c r="Q4" s="178">
        <v>2</v>
      </c>
      <c r="R4" s="178">
        <v>3</v>
      </c>
      <c r="S4" s="20">
        <v>4</v>
      </c>
      <c r="T4" s="20">
        <v>5</v>
      </c>
      <c r="U4" s="20">
        <v>6</v>
      </c>
      <c r="V4" s="173"/>
      <c r="W4" s="173"/>
      <c r="X4" s="173"/>
      <c r="Y4" s="173"/>
      <c r="Z4" s="173"/>
      <c r="AA4" s="173"/>
      <c r="AB4" s="174"/>
      <c r="AC4" s="174"/>
      <c r="AD4" s="175"/>
      <c r="AE4" s="175"/>
    </row>
    <row r="5" spans="1:33" ht="29.25" customHeight="1">
      <c r="A5" s="180">
        <v>7</v>
      </c>
      <c r="B5" s="181" t="s">
        <v>102</v>
      </c>
      <c r="C5" s="182" t="s">
        <v>28</v>
      </c>
      <c r="D5" s="183">
        <f>J5+P5</f>
        <v>786</v>
      </c>
      <c r="E5" s="184">
        <f>K5+Q5</f>
        <v>786</v>
      </c>
      <c r="F5" s="184">
        <f>L5+R5</f>
        <v>786</v>
      </c>
      <c r="G5" s="185">
        <f>F5/D5</f>
        <v>1</v>
      </c>
      <c r="H5" s="184">
        <f>N5+T5</f>
        <v>798</v>
      </c>
      <c r="I5" s="186">
        <f>E5/H5</f>
        <v>0.9849624060150376</v>
      </c>
      <c r="J5" s="187">
        <f>'9  мес.2014 МО'!FJ5</f>
        <v>576</v>
      </c>
      <c r="K5" s="187">
        <f>'9  мес.2014 МО'!FK5</f>
        <v>576</v>
      </c>
      <c r="L5" s="187">
        <f>'9  мес.2014 МО'!FL5</f>
        <v>576</v>
      </c>
      <c r="M5" s="186">
        <f>L5/J5</f>
        <v>1</v>
      </c>
      <c r="N5" s="187">
        <f>'9  мес.2014 МО'!FN5</f>
        <v>588</v>
      </c>
      <c r="O5" s="186">
        <f>K5/N5</f>
        <v>0.9795918367346939</v>
      </c>
      <c r="P5" s="188">
        <f>'9 мес. города'!BL5</f>
        <v>210</v>
      </c>
      <c r="Q5" s="188">
        <f>'9 мес. города'!BM5</f>
        <v>210</v>
      </c>
      <c r="R5" s="188">
        <f>'9 мес. города'!BN5</f>
        <v>210</v>
      </c>
      <c r="S5" s="186">
        <f>R5/P5</f>
        <v>1</v>
      </c>
      <c r="T5" s="188">
        <f>'9 мес. города'!BP5</f>
        <v>210</v>
      </c>
      <c r="U5" s="186">
        <f>Q5/T5</f>
        <v>1</v>
      </c>
      <c r="V5" s="189"/>
      <c r="W5" s="189"/>
      <c r="X5" s="189"/>
      <c r="Y5" s="189"/>
      <c r="Z5" s="189"/>
      <c r="AA5" s="189"/>
      <c r="AC5" s="175"/>
      <c r="AD5" s="175"/>
      <c r="AE5" s="175"/>
      <c r="AF5" s="190"/>
      <c r="AG5" s="190"/>
    </row>
    <row r="6" spans="1:27" ht="39.75" customHeight="1">
      <c r="A6" s="191">
        <v>8</v>
      </c>
      <c r="B6" s="192" t="s">
        <v>29</v>
      </c>
      <c r="C6" s="182" t="s">
        <v>28</v>
      </c>
      <c r="D6" s="183">
        <f aca="true" t="shared" si="0" ref="D6:D23">J6+P6</f>
        <v>390</v>
      </c>
      <c r="E6" s="184">
        <f aca="true" t="shared" si="1" ref="E6:E23">K6+Q6</f>
        <v>378</v>
      </c>
      <c r="F6" s="184">
        <f aca="true" t="shared" si="2" ref="F6:F23">L6+R6</f>
        <v>378</v>
      </c>
      <c r="G6" s="185">
        <f aca="true" t="shared" si="3" ref="G6:G23">F6/D6</f>
        <v>0.9692307692307692</v>
      </c>
      <c r="H6" s="184">
        <f aca="true" t="shared" si="4" ref="H6:H22">N6+T6</f>
        <v>322</v>
      </c>
      <c r="I6" s="186">
        <f aca="true" t="shared" si="5" ref="I6:I23">E6/H6</f>
        <v>1.173913043478261</v>
      </c>
      <c r="J6" s="187">
        <f>'9  мес.2014 МО'!FJ6</f>
        <v>202</v>
      </c>
      <c r="K6" s="187">
        <f>'9  мес.2014 МО'!FK6</f>
        <v>191</v>
      </c>
      <c r="L6" s="187">
        <f>'9  мес.2014 МО'!FL6</f>
        <v>191</v>
      </c>
      <c r="M6" s="186">
        <f aca="true" t="shared" si="6" ref="M6:M23">L6/J6</f>
        <v>0.9455445544554455</v>
      </c>
      <c r="N6" s="187">
        <f>'9  мес.2014 МО'!FN6</f>
        <v>160</v>
      </c>
      <c r="O6" s="186">
        <f aca="true" t="shared" si="7" ref="O6:O22">K6/N6</f>
        <v>1.19375</v>
      </c>
      <c r="P6" s="188">
        <f>'9 мес. города'!BL6</f>
        <v>188</v>
      </c>
      <c r="Q6" s="188">
        <f>'9 мес. города'!BM6</f>
        <v>187</v>
      </c>
      <c r="R6" s="188">
        <f>'9 мес. города'!BN6</f>
        <v>187</v>
      </c>
      <c r="S6" s="186">
        <f aca="true" t="shared" si="8" ref="S6:S23">R6/P6</f>
        <v>0.9946808510638298</v>
      </c>
      <c r="T6" s="188">
        <f>'9 мес. города'!BP6</f>
        <v>162</v>
      </c>
      <c r="U6" s="186">
        <f aca="true" t="shared" si="9" ref="U6:U23">Q6/T6</f>
        <v>1.154320987654321</v>
      </c>
      <c r="V6" s="189"/>
      <c r="W6" s="189"/>
      <c r="X6" s="189"/>
      <c r="Y6" s="189"/>
      <c r="Z6" s="189"/>
      <c r="AA6" s="189"/>
    </row>
    <row r="7" spans="1:27" ht="35.25" customHeight="1">
      <c r="A7" s="191" t="s">
        <v>30</v>
      </c>
      <c r="B7" s="192" t="s">
        <v>31</v>
      </c>
      <c r="C7" s="182" t="s">
        <v>28</v>
      </c>
      <c r="D7" s="183">
        <f t="shared" si="0"/>
        <v>380</v>
      </c>
      <c r="E7" s="184">
        <f t="shared" si="1"/>
        <v>359</v>
      </c>
      <c r="F7" s="184">
        <f>L7+R7</f>
        <v>365</v>
      </c>
      <c r="G7" s="185">
        <f t="shared" si="3"/>
        <v>0.9605263157894737</v>
      </c>
      <c r="H7" s="184">
        <f t="shared" si="4"/>
        <v>313</v>
      </c>
      <c r="I7" s="186">
        <f t="shared" si="5"/>
        <v>1.1469648562300319</v>
      </c>
      <c r="J7" s="187">
        <f>'9  мес.2014 МО'!FJ7</f>
        <v>192</v>
      </c>
      <c r="K7" s="187">
        <f>'9  мес.2014 МО'!FK7</f>
        <v>179</v>
      </c>
      <c r="L7" s="187">
        <f>'9  мес.2014 МО'!FL7</f>
        <v>179</v>
      </c>
      <c r="M7" s="186">
        <f t="shared" si="6"/>
        <v>0.9322916666666666</v>
      </c>
      <c r="N7" s="187">
        <f>'9  мес.2014 МО'!FN7</f>
        <v>151</v>
      </c>
      <c r="O7" s="186">
        <f t="shared" si="7"/>
        <v>1.185430463576159</v>
      </c>
      <c r="P7" s="188">
        <f>'9 мес. города'!BL7</f>
        <v>188</v>
      </c>
      <c r="Q7" s="188">
        <f>'9 мес. города'!BM7</f>
        <v>180</v>
      </c>
      <c r="R7" s="188">
        <f>'9 мес. города'!BN7</f>
        <v>186</v>
      </c>
      <c r="S7" s="186">
        <f t="shared" si="8"/>
        <v>0.9893617021276596</v>
      </c>
      <c r="T7" s="188">
        <f>'9 мес. города'!BP7</f>
        <v>162</v>
      </c>
      <c r="U7" s="186">
        <f t="shared" si="9"/>
        <v>1.1111111111111112</v>
      </c>
      <c r="V7" s="189"/>
      <c r="W7" s="189"/>
      <c r="X7" s="189"/>
      <c r="Y7" s="189"/>
      <c r="Z7" s="189"/>
      <c r="AA7" s="189"/>
    </row>
    <row r="8" spans="1:27" ht="27" customHeight="1">
      <c r="A8" s="193">
        <v>9</v>
      </c>
      <c r="B8" s="194" t="s">
        <v>33</v>
      </c>
      <c r="C8" s="195" t="s">
        <v>28</v>
      </c>
      <c r="D8" s="183">
        <f t="shared" si="0"/>
        <v>14025320</v>
      </c>
      <c r="E8" s="184">
        <f t="shared" si="1"/>
        <v>14069935</v>
      </c>
      <c r="F8" s="184">
        <f t="shared" si="2"/>
        <v>14069935</v>
      </c>
      <c r="G8" s="185">
        <f t="shared" si="3"/>
        <v>1.0031810325896307</v>
      </c>
      <c r="H8" s="184">
        <f t="shared" si="4"/>
        <v>14080475</v>
      </c>
      <c r="I8" s="186">
        <f t="shared" si="5"/>
        <v>0.9992514457076199</v>
      </c>
      <c r="J8" s="187">
        <f>'9  мес.2014 МО'!FJ8</f>
        <v>6698733</v>
      </c>
      <c r="K8" s="187">
        <f>'9  мес.2014 МО'!FK8</f>
        <v>6703803</v>
      </c>
      <c r="L8" s="187">
        <f>'9  мес.2014 МО'!FL8</f>
        <v>6703803</v>
      </c>
      <c r="M8" s="186">
        <f t="shared" si="6"/>
        <v>1.000756859543439</v>
      </c>
      <c r="N8" s="187">
        <f>'9  мес.2014 МО'!FN8</f>
        <v>6711293</v>
      </c>
      <c r="O8" s="186">
        <f t="shared" si="7"/>
        <v>0.9988839706447029</v>
      </c>
      <c r="P8" s="188">
        <f>'9 мес. города'!BL8</f>
        <v>7326587</v>
      </c>
      <c r="Q8" s="188">
        <f>'9 мес. города'!BM8</f>
        <v>7366132</v>
      </c>
      <c r="R8" s="188">
        <f>'9 мес. города'!BN8</f>
        <v>7366132</v>
      </c>
      <c r="S8" s="186">
        <f t="shared" si="8"/>
        <v>1.0053974654228497</v>
      </c>
      <c r="T8" s="188">
        <f>'9 мес. города'!BP8</f>
        <v>7369182</v>
      </c>
      <c r="U8" s="186">
        <f t="shared" si="9"/>
        <v>0.9995861141711523</v>
      </c>
      <c r="V8" s="189"/>
      <c r="W8" s="189"/>
      <c r="X8" s="189"/>
      <c r="Y8" s="189"/>
      <c r="Z8" s="189"/>
      <c r="AA8" s="189"/>
    </row>
    <row r="9" spans="1:27" ht="34.5" customHeight="1">
      <c r="A9" s="180">
        <v>10</v>
      </c>
      <c r="B9" s="181" t="s">
        <v>34</v>
      </c>
      <c r="C9" s="182" t="s">
        <v>28</v>
      </c>
      <c r="D9" s="183">
        <f t="shared" si="0"/>
        <v>217126</v>
      </c>
      <c r="E9" s="184">
        <f t="shared" si="1"/>
        <v>55049</v>
      </c>
      <c r="F9" s="184">
        <f t="shared" si="2"/>
        <v>174725</v>
      </c>
      <c r="G9" s="185">
        <f t="shared" si="3"/>
        <v>0.8047170767204296</v>
      </c>
      <c r="H9" s="184">
        <f t="shared" si="4"/>
        <v>65032</v>
      </c>
      <c r="I9" s="186">
        <f t="shared" si="5"/>
        <v>0.8464909582974536</v>
      </c>
      <c r="J9" s="187">
        <f>'9  мес.2014 МО'!FJ9</f>
        <v>87494</v>
      </c>
      <c r="K9" s="187">
        <f>'9  мес.2014 МО'!FK9</f>
        <v>20317</v>
      </c>
      <c r="L9" s="187">
        <f>'9  мес.2014 МО'!FL9</f>
        <v>50509</v>
      </c>
      <c r="M9" s="186">
        <f t="shared" si="6"/>
        <v>0.5772852995633986</v>
      </c>
      <c r="N9" s="187">
        <f>'9  мес.2014 МО'!FN9</f>
        <v>21529</v>
      </c>
      <c r="O9" s="186">
        <f t="shared" si="7"/>
        <v>0.9437038413302987</v>
      </c>
      <c r="P9" s="188">
        <f>'9 мес. города'!BL9</f>
        <v>129632</v>
      </c>
      <c r="Q9" s="188">
        <f>'9 мес. города'!BM9</f>
        <v>34732</v>
      </c>
      <c r="R9" s="188">
        <f>'9 мес. города'!BN9</f>
        <v>124216</v>
      </c>
      <c r="S9" s="186">
        <f t="shared" si="8"/>
        <v>0.9582201925450506</v>
      </c>
      <c r="T9" s="188">
        <f>'9 мес. города'!BP9</f>
        <v>43503</v>
      </c>
      <c r="U9" s="186">
        <f t="shared" si="9"/>
        <v>0.7983817208008643</v>
      </c>
      <c r="V9" s="189"/>
      <c r="W9" s="189"/>
      <c r="X9" s="189"/>
      <c r="Y9" s="189"/>
      <c r="Z9" s="189"/>
      <c r="AA9" s="189"/>
    </row>
    <row r="10" spans="1:27" ht="30" customHeight="1">
      <c r="A10" s="191" t="s">
        <v>35</v>
      </c>
      <c r="B10" s="192" t="s">
        <v>36</v>
      </c>
      <c r="C10" s="182" t="s">
        <v>28</v>
      </c>
      <c r="D10" s="183">
        <f t="shared" si="0"/>
        <v>69737</v>
      </c>
      <c r="E10" s="184">
        <f t="shared" si="1"/>
        <v>16096</v>
      </c>
      <c r="F10" s="184">
        <f t="shared" si="2"/>
        <v>56224</v>
      </c>
      <c r="G10" s="185">
        <f t="shared" si="3"/>
        <v>0.8062291179718084</v>
      </c>
      <c r="H10" s="184">
        <f t="shared" si="4"/>
        <v>10156</v>
      </c>
      <c r="I10" s="186">
        <f t="shared" si="5"/>
        <v>1.5848759354076407</v>
      </c>
      <c r="J10" s="187">
        <f>'9  мес.2014 МО'!FJ10</f>
        <v>23572</v>
      </c>
      <c r="K10" s="187">
        <f>'9  мес.2014 МО'!FK10</f>
        <v>5355</v>
      </c>
      <c r="L10" s="187">
        <f>'9  мес.2014 МО'!FL10</f>
        <v>12397</v>
      </c>
      <c r="M10" s="186">
        <f t="shared" si="6"/>
        <v>0.5259205837434244</v>
      </c>
      <c r="N10" s="187">
        <f>'9  мес.2014 МО'!FN10</f>
        <v>6284</v>
      </c>
      <c r="O10" s="186">
        <f t="shared" si="7"/>
        <v>0.8521642266072565</v>
      </c>
      <c r="P10" s="188">
        <f>'9 мес. города'!BL10</f>
        <v>46165</v>
      </c>
      <c r="Q10" s="188">
        <f>'9 мес. города'!BM10</f>
        <v>10741</v>
      </c>
      <c r="R10" s="188">
        <f>'9 мес. города'!BN10</f>
        <v>43827</v>
      </c>
      <c r="S10" s="186">
        <f t="shared" si="8"/>
        <v>0.9493555724033359</v>
      </c>
      <c r="T10" s="188">
        <f>'9 мес. города'!BP10</f>
        <v>3872</v>
      </c>
      <c r="U10" s="186">
        <f t="shared" si="9"/>
        <v>2.7740185950413223</v>
      </c>
      <c r="V10" s="189"/>
      <c r="W10" s="189"/>
      <c r="X10" s="189"/>
      <c r="Y10" s="189"/>
      <c r="Z10" s="196"/>
      <c r="AA10" s="189"/>
    </row>
    <row r="11" spans="1:28" ht="32.25" customHeight="1">
      <c r="A11" s="193">
        <v>11</v>
      </c>
      <c r="B11" s="181" t="s">
        <v>37</v>
      </c>
      <c r="C11" s="182" t="s">
        <v>38</v>
      </c>
      <c r="D11" s="183">
        <f t="shared" si="0"/>
        <v>964241</v>
      </c>
      <c r="E11" s="184">
        <f t="shared" si="1"/>
        <v>135057</v>
      </c>
      <c r="F11" s="184">
        <f t="shared" si="2"/>
        <v>853075</v>
      </c>
      <c r="G11" s="185">
        <f t="shared" si="3"/>
        <v>0.8847113947654165</v>
      </c>
      <c r="H11" s="184">
        <f t="shared" si="4"/>
        <v>89604</v>
      </c>
      <c r="I11" s="186">
        <f t="shared" si="5"/>
        <v>1.5072653006562207</v>
      </c>
      <c r="J11" s="187">
        <f>'9  мес.2014 МО'!FJ11</f>
        <v>346058</v>
      </c>
      <c r="K11" s="187">
        <f>'9  мес.2014 МО'!FK11</f>
        <v>44003</v>
      </c>
      <c r="L11" s="187">
        <f>'9  мес.2014 МО'!FL11</f>
        <v>300940</v>
      </c>
      <c r="M11" s="186">
        <f>L11/J11</f>
        <v>0.8696230111715377</v>
      </c>
      <c r="N11" s="187">
        <f>'9  мес.2014 МО'!FN11</f>
        <v>37402</v>
      </c>
      <c r="O11" s="186">
        <f>K11/N11</f>
        <v>1.1764878883482166</v>
      </c>
      <c r="P11" s="188">
        <f>'9 мес. города'!BL11</f>
        <v>618183</v>
      </c>
      <c r="Q11" s="188">
        <f>'9 мес. города'!BM11</f>
        <v>91054</v>
      </c>
      <c r="R11" s="188">
        <f>'9 мес. города'!BN11</f>
        <v>552135</v>
      </c>
      <c r="S11" s="186">
        <f t="shared" si="8"/>
        <v>0.8931578513158724</v>
      </c>
      <c r="T11" s="188">
        <f>'9 мес. города'!BP11</f>
        <v>52202</v>
      </c>
      <c r="U11" s="186">
        <f t="shared" si="9"/>
        <v>1.7442626719282786</v>
      </c>
      <c r="V11" s="189"/>
      <c r="W11" s="197"/>
      <c r="X11" s="197"/>
      <c r="Y11" s="189"/>
      <c r="Z11" s="198"/>
      <c r="AA11" s="189"/>
      <c r="AB11" s="197"/>
    </row>
    <row r="12" spans="1:27" ht="31.5" customHeight="1">
      <c r="A12" s="193">
        <v>12</v>
      </c>
      <c r="B12" s="181" t="s">
        <v>39</v>
      </c>
      <c r="C12" s="182" t="s">
        <v>28</v>
      </c>
      <c r="D12" s="183">
        <f t="shared" si="0"/>
        <v>7275731</v>
      </c>
      <c r="E12" s="184">
        <f t="shared" si="1"/>
        <v>1639219</v>
      </c>
      <c r="F12" s="184">
        <f t="shared" si="2"/>
        <v>5603630</v>
      </c>
      <c r="G12" s="185">
        <f t="shared" si="3"/>
        <v>0.7701810306070964</v>
      </c>
      <c r="H12" s="184">
        <f t="shared" si="4"/>
        <v>1163945</v>
      </c>
      <c r="I12" s="186">
        <f t="shared" si="5"/>
        <v>1.4083302905206</v>
      </c>
      <c r="J12" s="187">
        <f>'9  мес.2014 МО'!FJ12</f>
        <v>2836006</v>
      </c>
      <c r="K12" s="187">
        <f>'9  мес.2014 МО'!FK12</f>
        <v>627320</v>
      </c>
      <c r="L12" s="187">
        <f>'9  мес.2014 МО'!FL12</f>
        <v>2129850</v>
      </c>
      <c r="M12" s="186">
        <f t="shared" si="6"/>
        <v>0.7510033476656961</v>
      </c>
      <c r="N12" s="187">
        <f>'9  мес.2014 МО'!FN12</f>
        <v>574502</v>
      </c>
      <c r="O12" s="186">
        <f t="shared" si="7"/>
        <v>1.0919370167553812</v>
      </c>
      <c r="P12" s="188">
        <f>'9 мес. города'!BL12</f>
        <v>4439725</v>
      </c>
      <c r="Q12" s="188">
        <f>'9 мес. города'!BM12</f>
        <v>1011899</v>
      </c>
      <c r="R12" s="188">
        <f>'9 мес. города'!BN12</f>
        <v>3473780</v>
      </c>
      <c r="S12" s="186">
        <f t="shared" si="8"/>
        <v>0.7824313442837113</v>
      </c>
      <c r="T12" s="188">
        <f>'9 мес. города'!BP12</f>
        <v>589443</v>
      </c>
      <c r="U12" s="186">
        <f t="shared" si="9"/>
        <v>1.7167037355605208</v>
      </c>
      <c r="V12" s="189"/>
      <c r="W12" s="189"/>
      <c r="X12" s="189"/>
      <c r="Y12" s="189"/>
      <c r="Z12" s="196"/>
      <c r="AA12" s="189"/>
    </row>
    <row r="13" spans="1:27" ht="31.5" customHeight="1">
      <c r="A13" s="193">
        <v>13</v>
      </c>
      <c r="B13" s="181" t="s">
        <v>40</v>
      </c>
      <c r="C13" s="182" t="s">
        <v>28</v>
      </c>
      <c r="D13" s="183">
        <f t="shared" si="0"/>
        <v>20957694</v>
      </c>
      <c r="E13" s="184">
        <f t="shared" si="1"/>
        <v>4628583</v>
      </c>
      <c r="F13" s="184">
        <f t="shared" si="2"/>
        <v>15964078</v>
      </c>
      <c r="G13" s="185">
        <f t="shared" si="3"/>
        <v>0.7617287474471189</v>
      </c>
      <c r="H13" s="184">
        <f t="shared" si="4"/>
        <v>3481626</v>
      </c>
      <c r="I13" s="186">
        <f t="shared" si="5"/>
        <v>1.3294314208361266</v>
      </c>
      <c r="J13" s="187">
        <f>'9  мес.2014 МО'!FJ13</f>
        <v>7721548</v>
      </c>
      <c r="K13" s="187">
        <f>'9  мес.2014 МО'!FK13</f>
        <v>1707640</v>
      </c>
      <c r="L13" s="187">
        <f>'9  мес.2014 МО'!FL13</f>
        <v>5903491</v>
      </c>
      <c r="M13" s="186">
        <f t="shared" si="6"/>
        <v>0.7645476010768825</v>
      </c>
      <c r="N13" s="187">
        <f>'9  мес.2014 МО'!FN13</f>
        <v>1661443</v>
      </c>
      <c r="O13" s="186">
        <f t="shared" si="7"/>
        <v>1.0278053475201978</v>
      </c>
      <c r="P13" s="188">
        <f>'9 мес. города'!BL13</f>
        <v>13236146</v>
      </c>
      <c r="Q13" s="188">
        <f>'9 мес. города'!BM13</f>
        <v>2920943</v>
      </c>
      <c r="R13" s="188">
        <f>'9 мес. города'!BN13</f>
        <v>10060587</v>
      </c>
      <c r="S13" s="186">
        <f t="shared" si="8"/>
        <v>0.760084317595167</v>
      </c>
      <c r="T13" s="188">
        <f>'9 мес. города'!BP13</f>
        <v>1820183</v>
      </c>
      <c r="U13" s="186">
        <f t="shared" si="9"/>
        <v>1.6047523792937304</v>
      </c>
      <c r="V13" s="196"/>
      <c r="W13" s="196"/>
      <c r="X13" s="189"/>
      <c r="Y13" s="189"/>
      <c r="Z13" s="196"/>
      <c r="AA13" s="189"/>
    </row>
    <row r="14" spans="1:27" ht="33.75" customHeight="1">
      <c r="A14" s="180">
        <v>19</v>
      </c>
      <c r="B14" s="192" t="s">
        <v>41</v>
      </c>
      <c r="C14" s="182" t="s">
        <v>28</v>
      </c>
      <c r="D14" s="183">
        <f t="shared" si="0"/>
        <v>2015.0499999999997</v>
      </c>
      <c r="E14" s="184" t="e">
        <f t="shared" si="1"/>
        <v>#VALUE!</v>
      </c>
      <c r="F14" s="184" t="e">
        <f t="shared" si="2"/>
        <v>#VALUE!</v>
      </c>
      <c r="G14" s="185" t="e">
        <f t="shared" si="3"/>
        <v>#VALUE!</v>
      </c>
      <c r="H14" s="184">
        <f t="shared" si="4"/>
        <v>1119</v>
      </c>
      <c r="I14" s="186" t="e">
        <f t="shared" si="5"/>
        <v>#VALUE!</v>
      </c>
      <c r="J14" s="187">
        <f>'9  мес.2014 МО'!FJ14</f>
        <v>788.0499999999998</v>
      </c>
      <c r="K14" s="199" t="e">
        <f>'9  мес.2014 МО'!FK14</f>
        <v>#VALUE!</v>
      </c>
      <c r="L14" s="199" t="e">
        <f>'9  мес.2014 МО'!FL14</f>
        <v>#VALUE!</v>
      </c>
      <c r="M14" s="200" t="e">
        <f t="shared" si="6"/>
        <v>#VALUE!</v>
      </c>
      <c r="N14" s="199">
        <f>'9  мес.2014 МО'!FN14</f>
        <v>745</v>
      </c>
      <c r="O14" s="200" t="e">
        <f t="shared" si="7"/>
        <v>#VALUE!</v>
      </c>
      <c r="P14" s="188">
        <f>'9 мес. города'!BL14</f>
        <v>1227</v>
      </c>
      <c r="Q14" s="201">
        <f>'9 мес. города'!BM14</f>
        <v>1144.2</v>
      </c>
      <c r="R14" s="201">
        <f>'9 мес. города'!BN14</f>
        <v>1142.7</v>
      </c>
      <c r="S14" s="186">
        <f t="shared" si="8"/>
        <v>0.9312958435207824</v>
      </c>
      <c r="T14" s="201">
        <f>'9 мес. города'!BP14</f>
        <v>374</v>
      </c>
      <c r="U14" s="186">
        <f t="shared" si="9"/>
        <v>3.0593582887700537</v>
      </c>
      <c r="V14" s="189"/>
      <c r="W14" s="189"/>
      <c r="X14" s="189"/>
      <c r="Y14" s="189"/>
      <c r="Z14" s="189"/>
      <c r="AA14" s="189"/>
    </row>
    <row r="15" spans="1:27" ht="25.5" customHeight="1">
      <c r="A15" s="202" t="s">
        <v>42</v>
      </c>
      <c r="B15" s="192" t="s">
        <v>43</v>
      </c>
      <c r="C15" s="182" t="s">
        <v>28</v>
      </c>
      <c r="D15" s="183">
        <f t="shared" si="0"/>
        <v>1788</v>
      </c>
      <c r="E15" s="184">
        <f t="shared" si="1"/>
        <v>1699.25</v>
      </c>
      <c r="F15" s="184">
        <f t="shared" si="2"/>
        <v>1702.65</v>
      </c>
      <c r="G15" s="185">
        <f t="shared" si="3"/>
        <v>0.952265100671141</v>
      </c>
      <c r="H15" s="184">
        <f t="shared" si="4"/>
        <v>1020.65</v>
      </c>
      <c r="I15" s="186">
        <f t="shared" si="5"/>
        <v>1.664870425709107</v>
      </c>
      <c r="J15" s="187">
        <f>'9  мес.2014 МО'!FJ15</f>
        <v>736.9999999999999</v>
      </c>
      <c r="K15" s="199">
        <f>'9  мес.2014 МО'!FK15</f>
        <v>729.55</v>
      </c>
      <c r="L15" s="199">
        <f>'9  мес.2014 МО'!FL15</f>
        <v>732.55</v>
      </c>
      <c r="M15" s="200">
        <f t="shared" si="6"/>
        <v>0.9939620081411127</v>
      </c>
      <c r="N15" s="199">
        <f>'9  мес.2014 МО'!FN15</f>
        <v>708.15</v>
      </c>
      <c r="O15" s="200">
        <f t="shared" si="7"/>
        <v>1.0302195862458519</v>
      </c>
      <c r="P15" s="188">
        <f>'9 мес. города'!BL15</f>
        <v>1051</v>
      </c>
      <c r="Q15" s="201">
        <f>'9 мес. города'!BM15</f>
        <v>969.7</v>
      </c>
      <c r="R15" s="201">
        <f>'9 мес. города'!BN15</f>
        <v>970.1</v>
      </c>
      <c r="S15" s="186">
        <f t="shared" si="8"/>
        <v>0.9230256898192198</v>
      </c>
      <c r="T15" s="201">
        <f>'9 мес. города'!BP15</f>
        <v>312.5</v>
      </c>
      <c r="U15" s="186">
        <f t="shared" si="9"/>
        <v>3.10304</v>
      </c>
      <c r="V15" s="189"/>
      <c r="W15" s="189"/>
      <c r="X15" s="189"/>
      <c r="Y15" s="189"/>
      <c r="Z15" s="189"/>
      <c r="AA15" s="189"/>
    </row>
    <row r="16" spans="1:27" ht="41.25" customHeight="1">
      <c r="A16" s="180">
        <v>20</v>
      </c>
      <c r="B16" s="192" t="s">
        <v>103</v>
      </c>
      <c r="C16" s="182" t="s">
        <v>38</v>
      </c>
      <c r="D16" s="183">
        <f t="shared" si="0"/>
        <v>1620</v>
      </c>
      <c r="E16" s="184">
        <f t="shared" si="1"/>
        <v>1962</v>
      </c>
      <c r="F16" s="184">
        <f t="shared" si="2"/>
        <v>1966</v>
      </c>
      <c r="G16" s="185">
        <f t="shared" si="3"/>
        <v>1.2135802469135804</v>
      </c>
      <c r="H16" s="184">
        <f t="shared" si="4"/>
        <v>1204</v>
      </c>
      <c r="I16" s="186">
        <f t="shared" si="5"/>
        <v>1.6295681063122924</v>
      </c>
      <c r="J16" s="187">
        <f>'9  мес.2014 МО'!FJ16</f>
        <v>873</v>
      </c>
      <c r="K16" s="187">
        <f>'9  мес.2014 МО'!FK16</f>
        <v>873</v>
      </c>
      <c r="L16" s="187">
        <f>'9  мес.2014 МО'!FL16</f>
        <v>875</v>
      </c>
      <c r="M16" s="186">
        <f t="shared" si="6"/>
        <v>1.002290950744559</v>
      </c>
      <c r="N16" s="187">
        <f>'9  мес.2014 МО'!FN16</f>
        <v>850</v>
      </c>
      <c r="O16" s="186">
        <f t="shared" si="7"/>
        <v>1.0270588235294118</v>
      </c>
      <c r="P16" s="188">
        <f>'9 мес. города'!BL16</f>
        <v>747</v>
      </c>
      <c r="Q16" s="201">
        <f>'9 мес. города'!BM16</f>
        <v>1089</v>
      </c>
      <c r="R16" s="201">
        <f>'9 мес. города'!BN16</f>
        <v>1091</v>
      </c>
      <c r="S16" s="186">
        <f t="shared" si="8"/>
        <v>1.4605087014725568</v>
      </c>
      <c r="T16" s="201">
        <f>'9 мес. города'!BP16</f>
        <v>354</v>
      </c>
      <c r="U16" s="186">
        <f t="shared" si="9"/>
        <v>3.0762711864406778</v>
      </c>
      <c r="V16" s="189"/>
      <c r="W16" s="189"/>
      <c r="X16" s="189"/>
      <c r="Y16" s="189"/>
      <c r="Z16" s="189"/>
      <c r="AA16" s="189"/>
    </row>
    <row r="17" spans="1:27" ht="32.25" customHeight="1">
      <c r="A17" s="180" t="s">
        <v>45</v>
      </c>
      <c r="B17" s="192" t="s">
        <v>46</v>
      </c>
      <c r="C17" s="182" t="s">
        <v>38</v>
      </c>
      <c r="D17" s="183">
        <f t="shared" si="0"/>
        <v>1455</v>
      </c>
      <c r="E17" s="184">
        <f t="shared" si="1"/>
        <v>1744</v>
      </c>
      <c r="F17" s="184">
        <f t="shared" si="2"/>
        <v>1747</v>
      </c>
      <c r="G17" s="185">
        <f t="shared" si="3"/>
        <v>1.2006872852233677</v>
      </c>
      <c r="H17" s="184">
        <f t="shared" si="4"/>
        <v>1103</v>
      </c>
      <c r="I17" s="186">
        <f t="shared" si="5"/>
        <v>1.5811423390752493</v>
      </c>
      <c r="J17" s="187">
        <f>'9  мес.2014 МО'!FJ17</f>
        <v>826</v>
      </c>
      <c r="K17" s="187">
        <f>'9  мес.2014 МО'!FK17</f>
        <v>827</v>
      </c>
      <c r="L17" s="187">
        <f>'9  мес.2014 МО'!FL17</f>
        <v>827</v>
      </c>
      <c r="M17" s="186">
        <f t="shared" si="6"/>
        <v>1.0012106537530265</v>
      </c>
      <c r="N17" s="187">
        <f>'9  мес.2014 МО'!FN17</f>
        <v>801</v>
      </c>
      <c r="O17" s="186">
        <f>K17/N17</f>
        <v>1.0324594257178528</v>
      </c>
      <c r="P17" s="188">
        <f>'9 мес. города'!BL17</f>
        <v>629</v>
      </c>
      <c r="Q17" s="188">
        <f>'9 мес. города'!BM17</f>
        <v>917</v>
      </c>
      <c r="R17" s="188">
        <f>'9 мес. города'!BN17</f>
        <v>920</v>
      </c>
      <c r="S17" s="186">
        <f t="shared" si="8"/>
        <v>1.4626391096979332</v>
      </c>
      <c r="T17" s="188">
        <f>'9 мес. города'!BP17</f>
        <v>302</v>
      </c>
      <c r="U17" s="186">
        <f t="shared" si="9"/>
        <v>3.0364238410596025</v>
      </c>
      <c r="V17" s="189"/>
      <c r="W17" s="189"/>
      <c r="X17" s="189"/>
      <c r="Y17" s="189"/>
      <c r="Z17" s="189"/>
      <c r="AA17" s="189"/>
    </row>
    <row r="18" spans="1:27" ht="25.5" customHeight="1">
      <c r="A18" s="180" t="s">
        <v>47</v>
      </c>
      <c r="B18" s="192" t="s">
        <v>48</v>
      </c>
      <c r="C18" s="203" t="s">
        <v>38</v>
      </c>
      <c r="D18" s="183">
        <f t="shared" si="0"/>
        <v>124</v>
      </c>
      <c r="E18" s="184">
        <f t="shared" si="1"/>
        <v>120</v>
      </c>
      <c r="F18" s="184">
        <f t="shared" si="2"/>
        <v>129</v>
      </c>
      <c r="G18" s="185">
        <f t="shared" si="3"/>
        <v>1.0403225806451613</v>
      </c>
      <c r="H18" s="184">
        <f t="shared" si="4"/>
        <v>80</v>
      </c>
      <c r="I18" s="186">
        <f t="shared" si="5"/>
        <v>1.5</v>
      </c>
      <c r="J18" s="187">
        <f>'9  мес.2014 МО'!FJ18</f>
        <v>96</v>
      </c>
      <c r="K18" s="187">
        <f>'9  мес.2014 МО'!FK18</f>
        <v>90</v>
      </c>
      <c r="L18" s="187">
        <f>'9  мес.2014 МО'!FL18</f>
        <v>90</v>
      </c>
      <c r="M18" s="186">
        <f t="shared" si="6"/>
        <v>0.9375</v>
      </c>
      <c r="N18" s="187">
        <f>'9  мес.2014 МО'!FN18</f>
        <v>69</v>
      </c>
      <c r="O18" s="186">
        <f t="shared" si="7"/>
        <v>1.3043478260869565</v>
      </c>
      <c r="P18" s="188">
        <f>'9 мес. города'!BL18</f>
        <v>28</v>
      </c>
      <c r="Q18" s="188">
        <f>'9 мес. города'!BM18</f>
        <v>30</v>
      </c>
      <c r="R18" s="188">
        <f>'9 мес. города'!BN18</f>
        <v>39</v>
      </c>
      <c r="S18" s="186">
        <f t="shared" si="8"/>
        <v>1.3928571428571428</v>
      </c>
      <c r="T18" s="188">
        <f>'9 мес. города'!BP18</f>
        <v>11</v>
      </c>
      <c r="U18" s="186">
        <f t="shared" si="9"/>
        <v>2.727272727272727</v>
      </c>
      <c r="V18" s="189"/>
      <c r="W18" s="189"/>
      <c r="X18" s="189"/>
      <c r="Y18" s="189"/>
      <c r="Z18" s="189"/>
      <c r="AA18" s="189"/>
    </row>
    <row r="19" spans="1:27" ht="27.75" customHeight="1">
      <c r="A19" s="202" t="s">
        <v>49</v>
      </c>
      <c r="B19" s="192" t="s">
        <v>50</v>
      </c>
      <c r="C19" s="203" t="s">
        <v>38</v>
      </c>
      <c r="D19" s="183">
        <f t="shared" si="0"/>
        <v>338</v>
      </c>
      <c r="E19" s="184">
        <f t="shared" si="1"/>
        <v>366</v>
      </c>
      <c r="F19" s="184">
        <f t="shared" si="2"/>
        <v>435</v>
      </c>
      <c r="G19" s="185">
        <f t="shared" si="3"/>
        <v>1.28698224852071</v>
      </c>
      <c r="H19" s="184">
        <f t="shared" si="4"/>
        <v>233</v>
      </c>
      <c r="I19" s="186">
        <f t="shared" si="5"/>
        <v>1.5708154506437768</v>
      </c>
      <c r="J19" s="187">
        <f>'9  мес.2014 МО'!FJ19</f>
        <v>169</v>
      </c>
      <c r="K19" s="187">
        <f>'9  мес.2014 МО'!FK19</f>
        <v>157</v>
      </c>
      <c r="L19" s="187">
        <f>'9  мес.2014 МО'!FL19</f>
        <v>171</v>
      </c>
      <c r="M19" s="186">
        <f t="shared" si="6"/>
        <v>1.0118343195266273</v>
      </c>
      <c r="N19" s="187">
        <f>'9  мес.2014 МО'!FN19</f>
        <v>146</v>
      </c>
      <c r="O19" s="186">
        <f t="shared" si="7"/>
        <v>1.0753424657534247</v>
      </c>
      <c r="P19" s="188">
        <f>'9 мес. города'!BL19</f>
        <v>169</v>
      </c>
      <c r="Q19" s="188">
        <f>'9 мес. города'!BM19</f>
        <v>209</v>
      </c>
      <c r="R19" s="188">
        <f>'9 мес. города'!BN19</f>
        <v>264</v>
      </c>
      <c r="S19" s="186">
        <f t="shared" si="8"/>
        <v>1.5621301775147929</v>
      </c>
      <c r="T19" s="188">
        <f>'9 мес. города'!BP19</f>
        <v>87</v>
      </c>
      <c r="U19" s="186">
        <f t="shared" si="9"/>
        <v>2.4022988505747125</v>
      </c>
      <c r="V19" s="189"/>
      <c r="W19" s="189"/>
      <c r="X19" s="189"/>
      <c r="Y19" s="189"/>
      <c r="Z19" s="189"/>
      <c r="AA19" s="189"/>
    </row>
    <row r="20" spans="1:21" ht="33" customHeight="1">
      <c r="A20" s="180">
        <v>21</v>
      </c>
      <c r="B20" s="192" t="s">
        <v>51</v>
      </c>
      <c r="C20" s="203" t="s">
        <v>38</v>
      </c>
      <c r="D20" s="183">
        <f t="shared" si="0"/>
        <v>858</v>
      </c>
      <c r="E20" s="184">
        <f t="shared" si="1"/>
        <v>225</v>
      </c>
      <c r="F20" s="184">
        <f t="shared" si="2"/>
        <v>857</v>
      </c>
      <c r="G20" s="185">
        <f t="shared" si="3"/>
        <v>0.9988344988344988</v>
      </c>
      <c r="H20" s="184">
        <f t="shared" si="4"/>
        <v>118</v>
      </c>
      <c r="I20" s="186">
        <f t="shared" si="5"/>
        <v>1.9067796610169492</v>
      </c>
      <c r="J20" s="187">
        <f>'9  мес.2014 МО'!FJ20</f>
        <v>291</v>
      </c>
      <c r="K20" s="187">
        <f>'9  мес.2014 МО'!FK20</f>
        <v>50</v>
      </c>
      <c r="L20" s="187">
        <f>'9  мес.2014 МО'!FL20</f>
        <v>266</v>
      </c>
      <c r="M20" s="186">
        <f t="shared" si="6"/>
        <v>0.9140893470790378</v>
      </c>
      <c r="N20" s="187">
        <f>'9  мес.2014 МО'!FN20</f>
        <v>79</v>
      </c>
      <c r="O20" s="186">
        <f t="shared" si="7"/>
        <v>0.6329113924050633</v>
      </c>
      <c r="P20" s="188">
        <f>'9 мес. города'!BL20</f>
        <v>567</v>
      </c>
      <c r="Q20" s="188">
        <f>'9 мес. города'!BM20</f>
        <v>175</v>
      </c>
      <c r="R20" s="188">
        <f>'9 мес. города'!BN20</f>
        <v>591</v>
      </c>
      <c r="S20" s="186">
        <f t="shared" si="8"/>
        <v>1.0423280423280423</v>
      </c>
      <c r="T20" s="188">
        <f>'9 мес. города'!BP20</f>
        <v>39</v>
      </c>
      <c r="U20" s="186">
        <f t="shared" si="9"/>
        <v>4.487179487179487</v>
      </c>
    </row>
    <row r="21" spans="1:21" ht="37.5" customHeight="1">
      <c r="A21" s="191" t="s">
        <v>52</v>
      </c>
      <c r="B21" s="192" t="s">
        <v>53</v>
      </c>
      <c r="C21" s="203" t="s">
        <v>38</v>
      </c>
      <c r="D21" s="183">
        <f t="shared" si="0"/>
        <v>206</v>
      </c>
      <c r="E21" s="184">
        <f t="shared" si="1"/>
        <v>58</v>
      </c>
      <c r="F21" s="184">
        <f t="shared" si="2"/>
        <v>272</v>
      </c>
      <c r="G21" s="185">
        <f t="shared" si="3"/>
        <v>1.3203883495145632</v>
      </c>
      <c r="H21" s="184">
        <f t="shared" si="4"/>
        <v>54</v>
      </c>
      <c r="I21" s="186">
        <f t="shared" si="5"/>
        <v>1.0740740740740742</v>
      </c>
      <c r="J21" s="187">
        <f>'9  мес.2014 МО'!FJ21</f>
        <v>149</v>
      </c>
      <c r="K21" s="187">
        <f>'9  мес.2014 МО'!FK21</f>
        <v>40</v>
      </c>
      <c r="L21" s="187">
        <f>'9  мес.2014 МО'!FL21</f>
        <v>168</v>
      </c>
      <c r="M21" s="186">
        <f t="shared" si="6"/>
        <v>1.1275167785234899</v>
      </c>
      <c r="N21" s="187">
        <f>'9  мес.2014 МО'!FN21</f>
        <v>41</v>
      </c>
      <c r="O21" s="186">
        <f t="shared" si="7"/>
        <v>0.975609756097561</v>
      </c>
      <c r="P21" s="188">
        <f>'9 мес. города'!BL21</f>
        <v>57</v>
      </c>
      <c r="Q21" s="188">
        <f>'9 мес. города'!BM21</f>
        <v>18</v>
      </c>
      <c r="R21" s="188">
        <f>'9 мес. города'!BN21</f>
        <v>104</v>
      </c>
      <c r="S21" s="186">
        <f t="shared" si="8"/>
        <v>1.8245614035087718</v>
      </c>
      <c r="T21" s="188">
        <f>'9 мес. города'!BP21</f>
        <v>13</v>
      </c>
      <c r="U21" s="186">
        <f t="shared" si="9"/>
        <v>1.3846153846153846</v>
      </c>
    </row>
    <row r="22" spans="1:21" ht="27" customHeight="1">
      <c r="A22" s="193">
        <v>22</v>
      </c>
      <c r="B22" s="192" t="s">
        <v>54</v>
      </c>
      <c r="C22" s="203" t="s">
        <v>38</v>
      </c>
      <c r="D22" s="183">
        <f t="shared" si="0"/>
        <v>351</v>
      </c>
      <c r="E22" s="184">
        <f t="shared" si="1"/>
        <v>35</v>
      </c>
      <c r="F22" s="184">
        <f t="shared" si="2"/>
        <v>122</v>
      </c>
      <c r="G22" s="185">
        <f t="shared" si="3"/>
        <v>0.3475783475783476</v>
      </c>
      <c r="H22" s="184">
        <f t="shared" si="4"/>
        <v>0</v>
      </c>
      <c r="I22" s="186" t="e">
        <f t="shared" si="5"/>
        <v>#DIV/0!</v>
      </c>
      <c r="J22" s="187">
        <f>'9  мес.2014 МО'!FJ22</f>
        <v>146</v>
      </c>
      <c r="K22" s="187">
        <f>'9  мес.2014 МО'!FK22</f>
        <v>0</v>
      </c>
      <c r="L22" s="187">
        <f>'9  мес.2014 МО'!FL22</f>
        <v>0</v>
      </c>
      <c r="M22" s="186">
        <f t="shared" si="6"/>
        <v>0</v>
      </c>
      <c r="N22" s="187">
        <f>'9  мес.2014 МО'!FN22</f>
        <v>0</v>
      </c>
      <c r="O22" s="186" t="e">
        <f t="shared" si="7"/>
        <v>#DIV/0!</v>
      </c>
      <c r="P22" s="188">
        <f>'9 мес. города'!BL22</f>
        <v>205</v>
      </c>
      <c r="Q22" s="188">
        <f>'9 мес. города'!BM22</f>
        <v>35</v>
      </c>
      <c r="R22" s="188">
        <f>'9 мес. города'!BN22</f>
        <v>122</v>
      </c>
      <c r="S22" s="186">
        <f t="shared" si="8"/>
        <v>0.5951219512195122</v>
      </c>
      <c r="T22" s="188">
        <f>'9 мес. города'!BP22</f>
        <v>0</v>
      </c>
      <c r="U22" s="186" t="e">
        <f t="shared" si="9"/>
        <v>#DIV/0!</v>
      </c>
    </row>
    <row r="23" spans="1:21" ht="51.75" customHeight="1">
      <c r="A23" s="193">
        <v>23</v>
      </c>
      <c r="B23" s="192" t="s">
        <v>55</v>
      </c>
      <c r="C23" s="203" t="s">
        <v>28</v>
      </c>
      <c r="D23" s="183">
        <f t="shared" si="0"/>
        <v>941</v>
      </c>
      <c r="E23" s="184">
        <f t="shared" si="1"/>
        <v>499</v>
      </c>
      <c r="F23" s="184">
        <f t="shared" si="2"/>
        <v>807</v>
      </c>
      <c r="G23" s="185">
        <f t="shared" si="3"/>
        <v>0.8575982996811902</v>
      </c>
      <c r="H23" s="184">
        <f>N23+T23</f>
        <v>312</v>
      </c>
      <c r="I23" s="186">
        <f t="shared" si="5"/>
        <v>1.5993589743589745</v>
      </c>
      <c r="J23" s="187">
        <f>'9  мес.2014 МО'!FJ23</f>
        <v>556</v>
      </c>
      <c r="K23" s="187">
        <f>'9  мес.2014 МО'!FK23</f>
        <v>403</v>
      </c>
      <c r="L23" s="187">
        <f>'9  мес.2014 МО'!FL23</f>
        <v>566</v>
      </c>
      <c r="M23" s="186">
        <f t="shared" si="6"/>
        <v>1.0179856115107915</v>
      </c>
      <c r="N23" s="187">
        <f>'9  мес.2014 МО'!FN23</f>
        <v>285</v>
      </c>
      <c r="O23" s="186">
        <f>K23/N23</f>
        <v>1.4140350877192982</v>
      </c>
      <c r="P23" s="188">
        <f>'9 мес. города'!BL23</f>
        <v>385</v>
      </c>
      <c r="Q23" s="188">
        <f>'9 мес. города'!BM23</f>
        <v>96</v>
      </c>
      <c r="R23" s="188">
        <f>'9 мес. города'!BN23</f>
        <v>241</v>
      </c>
      <c r="S23" s="186">
        <f t="shared" si="8"/>
        <v>0.625974025974026</v>
      </c>
      <c r="T23" s="188">
        <f>'9 мес. города'!BP23</f>
        <v>27</v>
      </c>
      <c r="U23" s="186">
        <f t="shared" si="9"/>
        <v>3.5555555555555554</v>
      </c>
    </row>
    <row r="24" spans="1:21" ht="12.75">
      <c r="A24" s="168"/>
      <c r="B24" s="204"/>
      <c r="C24" s="204"/>
      <c r="D24" s="204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206"/>
      <c r="R24" s="206"/>
      <c r="S24" s="206"/>
      <c r="T24" s="206"/>
      <c r="U24" s="206"/>
    </row>
    <row r="25" spans="1:21" ht="47.25" customHeight="1">
      <c r="A25" s="168"/>
      <c r="B25" s="204"/>
      <c r="C25" s="207"/>
      <c r="D25" s="207"/>
      <c r="E25" s="207"/>
      <c r="F25" s="207"/>
      <c r="G25" s="207"/>
      <c r="H25" s="207"/>
      <c r="I25" s="207"/>
      <c r="J25" s="205"/>
      <c r="K25" s="205"/>
      <c r="L25" s="205"/>
      <c r="M25" s="205"/>
      <c r="N25" s="207"/>
      <c r="O25" s="207"/>
      <c r="P25" s="206"/>
      <c r="Q25" s="206"/>
      <c r="R25" s="206"/>
      <c r="S25" s="206"/>
      <c r="T25" s="206"/>
      <c r="U25" s="206"/>
    </row>
    <row r="26" spans="2:19" ht="12.75">
      <c r="B26" s="208"/>
      <c r="C26" s="208"/>
      <c r="D26" s="208"/>
      <c r="E26" s="208"/>
      <c r="F26" s="208"/>
      <c r="G26" s="208"/>
      <c r="H26" s="190"/>
      <c r="I26" s="190"/>
      <c r="J26" s="167"/>
      <c r="K26" s="167"/>
      <c r="L26" s="167"/>
      <c r="N26" s="190"/>
      <c r="O26" s="190"/>
      <c r="P26" s="166"/>
      <c r="Q26" s="166"/>
      <c r="R26" s="166"/>
      <c r="S26" s="166"/>
    </row>
    <row r="27" spans="2:19" ht="12.75">
      <c r="B27" s="208"/>
      <c r="C27" s="208"/>
      <c r="D27" s="208"/>
      <c r="E27" s="208"/>
      <c r="F27" s="208"/>
      <c r="G27" s="208"/>
      <c r="H27" s="190"/>
      <c r="I27" s="190"/>
      <c r="J27" s="167"/>
      <c r="K27" s="167"/>
      <c r="L27" s="167"/>
      <c r="N27" s="190"/>
      <c r="O27" s="190"/>
      <c r="P27" s="166"/>
      <c r="Q27" s="166"/>
      <c r="R27" s="166"/>
      <c r="S27" s="166"/>
    </row>
    <row r="28" spans="2:19" ht="12.75">
      <c r="B28" s="208"/>
      <c r="C28" s="208"/>
      <c r="D28" s="208"/>
      <c r="E28" s="208"/>
      <c r="F28" s="208"/>
      <c r="G28" s="208"/>
      <c r="H28" s="190"/>
      <c r="I28" s="190"/>
      <c r="J28" s="167"/>
      <c r="K28" s="167"/>
      <c r="L28" s="167"/>
      <c r="N28" s="190"/>
      <c r="O28" s="190"/>
      <c r="P28" s="166"/>
      <c r="Q28" s="166"/>
      <c r="R28" s="166"/>
      <c r="S28" s="166"/>
    </row>
    <row r="29" spans="2:19" ht="12.75">
      <c r="B29" s="208"/>
      <c r="C29" s="208"/>
      <c r="D29" s="208"/>
      <c r="E29" s="167"/>
      <c r="F29" s="167"/>
      <c r="G29" s="167"/>
      <c r="H29" s="167"/>
      <c r="I29" s="167"/>
      <c r="J29" s="167"/>
      <c r="K29" s="167"/>
      <c r="L29" s="167"/>
      <c r="N29" s="167"/>
      <c r="O29" s="167"/>
      <c r="P29" s="166"/>
      <c r="Q29" s="166"/>
      <c r="R29" s="166"/>
      <c r="S29" s="166"/>
    </row>
    <row r="30" spans="2:19" ht="12.75">
      <c r="B30" s="208"/>
      <c r="C30" s="208"/>
      <c r="D30" s="208"/>
      <c r="E30" s="167"/>
      <c r="F30" s="167"/>
      <c r="G30" s="167"/>
      <c r="H30" s="167"/>
      <c r="I30" s="167"/>
      <c r="J30" s="167"/>
      <c r="K30" s="167"/>
      <c r="L30" s="167"/>
      <c r="N30" s="167"/>
      <c r="O30" s="167"/>
      <c r="P30" s="166"/>
      <c r="Q30" s="166"/>
      <c r="R30" s="166"/>
      <c r="S30" s="166"/>
    </row>
    <row r="31" spans="2:19" ht="12.75">
      <c r="B31" s="208"/>
      <c r="C31" s="208"/>
      <c r="D31" s="208"/>
      <c r="E31" s="167"/>
      <c r="F31" s="167"/>
      <c r="G31" s="167"/>
      <c r="H31" s="167"/>
      <c r="I31" s="167"/>
      <c r="J31" s="167"/>
      <c r="K31" s="167"/>
      <c r="L31" s="167"/>
      <c r="N31" s="167"/>
      <c r="O31" s="167"/>
      <c r="P31" s="166"/>
      <c r="Q31" s="166"/>
      <c r="R31" s="166"/>
      <c r="S31" s="166"/>
    </row>
    <row r="32" spans="2:21" ht="12.75">
      <c r="B32" s="208"/>
      <c r="C32" s="208"/>
      <c r="D32" s="208"/>
      <c r="E32" s="167"/>
      <c r="F32" s="167"/>
      <c r="G32" s="167"/>
      <c r="H32" s="167"/>
      <c r="I32" s="167"/>
      <c r="N32" s="167"/>
      <c r="O32" s="167"/>
      <c r="T32" s="167"/>
      <c r="U32" s="167"/>
    </row>
    <row r="33" spans="2:21" ht="12.75">
      <c r="B33" s="208"/>
      <c r="C33" s="208"/>
      <c r="D33" s="208"/>
      <c r="E33" s="167"/>
      <c r="F33" s="167"/>
      <c r="G33" s="167"/>
      <c r="H33" s="167"/>
      <c r="I33" s="167"/>
      <c r="N33" s="167"/>
      <c r="O33" s="167"/>
      <c r="T33" s="167"/>
      <c r="U33" s="167"/>
    </row>
    <row r="34" spans="2:21" ht="12.75">
      <c r="B34" s="208"/>
      <c r="C34" s="208"/>
      <c r="D34" s="208"/>
      <c r="E34" s="167"/>
      <c r="F34" s="167"/>
      <c r="G34" s="167"/>
      <c r="H34" s="167"/>
      <c r="I34" s="167"/>
      <c r="N34" s="167"/>
      <c r="O34" s="167"/>
      <c r="T34" s="167"/>
      <c r="U34" s="167"/>
    </row>
    <row r="35" spans="2:21" ht="12.75">
      <c r="B35" s="208"/>
      <c r="C35" s="208"/>
      <c r="D35" s="208"/>
      <c r="E35" s="167"/>
      <c r="F35" s="167"/>
      <c r="G35" s="167"/>
      <c r="H35" s="167"/>
      <c r="I35" s="167"/>
      <c r="N35" s="167"/>
      <c r="O35" s="167"/>
      <c r="T35" s="167"/>
      <c r="U35" s="167"/>
    </row>
    <row r="36" spans="2:21" ht="12.75">
      <c r="B36" s="208"/>
      <c r="C36" s="208"/>
      <c r="D36" s="208"/>
      <c r="E36" s="167"/>
      <c r="F36" s="167"/>
      <c r="G36" s="167"/>
      <c r="H36" s="167"/>
      <c r="I36" s="167"/>
      <c r="N36" s="167"/>
      <c r="O36" s="167"/>
      <c r="T36" s="167"/>
      <c r="U36" s="167"/>
    </row>
    <row r="37" spans="2:21" ht="12.75">
      <c r="B37" s="208"/>
      <c r="C37" s="208"/>
      <c r="D37" s="208"/>
      <c r="E37" s="167"/>
      <c r="F37" s="167"/>
      <c r="G37" s="167"/>
      <c r="H37" s="167"/>
      <c r="I37" s="167"/>
      <c r="N37" s="167"/>
      <c r="O37" s="167"/>
      <c r="T37" s="167"/>
      <c r="U37" s="167"/>
    </row>
    <row r="38" spans="2:21" ht="12.75">
      <c r="B38" s="208"/>
      <c r="C38" s="208"/>
      <c r="D38" s="208"/>
      <c r="E38" s="167"/>
      <c r="F38" s="167"/>
      <c r="G38" s="167"/>
      <c r="H38" s="167"/>
      <c r="I38" s="167"/>
      <c r="N38" s="167"/>
      <c r="O38" s="167"/>
      <c r="T38" s="167"/>
      <c r="U38" s="167"/>
    </row>
    <row r="39" spans="2:21" ht="12.75">
      <c r="B39" s="208"/>
      <c r="C39" s="208"/>
      <c r="D39" s="208"/>
      <c r="E39" s="167"/>
      <c r="F39" s="167"/>
      <c r="G39" s="167"/>
      <c r="H39" s="167"/>
      <c r="I39" s="167"/>
      <c r="N39" s="167"/>
      <c r="O39" s="167"/>
      <c r="T39" s="167"/>
      <c r="U39" s="167"/>
    </row>
    <row r="40" spans="2:21" ht="12.75">
      <c r="B40" s="208"/>
      <c r="C40" s="208"/>
      <c r="D40" s="208"/>
      <c r="E40" s="167"/>
      <c r="F40" s="167"/>
      <c r="G40" s="167"/>
      <c r="H40" s="167"/>
      <c r="I40" s="167"/>
      <c r="N40" s="167"/>
      <c r="O40" s="167"/>
      <c r="T40" s="167"/>
      <c r="U40" s="167"/>
    </row>
    <row r="41" spans="2:21" ht="12.75">
      <c r="B41" s="208"/>
      <c r="C41" s="208"/>
      <c r="D41" s="208"/>
      <c r="E41" s="167"/>
      <c r="F41" s="167"/>
      <c r="G41" s="167"/>
      <c r="H41" s="167"/>
      <c r="I41" s="167"/>
      <c r="N41" s="167"/>
      <c r="O41" s="167"/>
      <c r="T41" s="167"/>
      <c r="U41" s="167"/>
    </row>
    <row r="42" spans="2:21" ht="12.75">
      <c r="B42" s="208"/>
      <c r="C42" s="208"/>
      <c r="D42" s="208"/>
      <c r="E42" s="167"/>
      <c r="F42" s="167"/>
      <c r="G42" s="167"/>
      <c r="H42" s="167"/>
      <c r="I42" s="167"/>
      <c r="N42" s="167"/>
      <c r="O42" s="167"/>
      <c r="T42" s="167"/>
      <c r="U42" s="167"/>
    </row>
    <row r="43" spans="2:21" ht="12.75">
      <c r="B43" s="208"/>
      <c r="C43" s="208"/>
      <c r="D43" s="208"/>
      <c r="E43" s="167"/>
      <c r="F43" s="167"/>
      <c r="G43" s="167"/>
      <c r="H43" s="167"/>
      <c r="I43" s="167"/>
      <c r="N43" s="167"/>
      <c r="O43" s="167"/>
      <c r="T43" s="167"/>
      <c r="U43" s="167"/>
    </row>
    <row r="44" spans="2:21" ht="12.75">
      <c r="B44" s="208"/>
      <c r="C44" s="208"/>
      <c r="D44" s="208"/>
      <c r="E44" s="167"/>
      <c r="F44" s="167"/>
      <c r="G44" s="167"/>
      <c r="H44" s="167"/>
      <c r="I44" s="167"/>
      <c r="N44" s="167"/>
      <c r="O44" s="167"/>
      <c r="T44" s="167"/>
      <c r="U44" s="167"/>
    </row>
    <row r="45" spans="2:21" ht="12.75">
      <c r="B45" s="208"/>
      <c r="C45" s="208"/>
      <c r="D45" s="208"/>
      <c r="E45" s="167"/>
      <c r="F45" s="167"/>
      <c r="G45" s="167"/>
      <c r="H45" s="167"/>
      <c r="I45" s="167"/>
      <c r="N45" s="167"/>
      <c r="O45" s="167"/>
      <c r="T45" s="167"/>
      <c r="U45" s="167"/>
    </row>
    <row r="46" spans="2:21" ht="12.75">
      <c r="B46" s="208"/>
      <c r="C46" s="208"/>
      <c r="D46" s="208"/>
      <c r="E46" s="167"/>
      <c r="F46" s="167"/>
      <c r="G46" s="167"/>
      <c r="H46" s="167"/>
      <c r="I46" s="167"/>
      <c r="N46" s="167"/>
      <c r="O46" s="167"/>
      <c r="T46" s="167"/>
      <c r="U46" s="167"/>
    </row>
    <row r="47" spans="2:21" ht="12.75">
      <c r="B47" s="208"/>
      <c r="C47" s="208"/>
      <c r="D47" s="208"/>
      <c r="E47" s="167"/>
      <c r="F47" s="167"/>
      <c r="G47" s="167"/>
      <c r="H47" s="167"/>
      <c r="I47" s="167"/>
      <c r="N47" s="167"/>
      <c r="O47" s="167"/>
      <c r="T47" s="167"/>
      <c r="U47" s="167"/>
    </row>
    <row r="48" spans="2:21" ht="12.75">
      <c r="B48" s="208"/>
      <c r="C48" s="208"/>
      <c r="D48" s="208"/>
      <c r="E48" s="167"/>
      <c r="F48" s="167"/>
      <c r="G48" s="167"/>
      <c r="H48" s="167"/>
      <c r="I48" s="167"/>
      <c r="N48" s="167"/>
      <c r="O48" s="167"/>
      <c r="T48" s="167"/>
      <c r="U48" s="167"/>
    </row>
    <row r="49" spans="2:21" ht="12.75">
      <c r="B49" s="208"/>
      <c r="C49" s="208"/>
      <c r="D49" s="208"/>
      <c r="E49" s="167"/>
      <c r="F49" s="167"/>
      <c r="G49" s="167"/>
      <c r="H49" s="167"/>
      <c r="I49" s="167"/>
      <c r="N49" s="167"/>
      <c r="O49" s="167"/>
      <c r="T49" s="167"/>
      <c r="U49" s="167"/>
    </row>
    <row r="50" spans="2:21" ht="12.75">
      <c r="B50" s="208"/>
      <c r="C50" s="208"/>
      <c r="D50" s="208"/>
      <c r="E50" s="167"/>
      <c r="F50" s="167"/>
      <c r="G50" s="167"/>
      <c r="H50" s="167"/>
      <c r="I50" s="167"/>
      <c r="N50" s="167"/>
      <c r="O50" s="167"/>
      <c r="T50" s="167"/>
      <c r="U50" s="167"/>
    </row>
    <row r="51" spans="2:21" ht="12.75">
      <c r="B51" s="208"/>
      <c r="C51" s="208"/>
      <c r="D51" s="208"/>
      <c r="E51" s="167"/>
      <c r="F51" s="167"/>
      <c r="G51" s="167"/>
      <c r="H51" s="167"/>
      <c r="I51" s="167"/>
      <c r="N51" s="167"/>
      <c r="O51" s="167"/>
      <c r="T51" s="167"/>
      <c r="U51" s="167"/>
    </row>
    <row r="52" spans="2:21" ht="12.75">
      <c r="B52" s="208"/>
      <c r="C52" s="208"/>
      <c r="D52" s="208"/>
      <c r="E52" s="167"/>
      <c r="F52" s="167"/>
      <c r="G52" s="167"/>
      <c r="H52" s="167"/>
      <c r="I52" s="167"/>
      <c r="N52" s="167"/>
      <c r="O52" s="167"/>
      <c r="T52" s="167"/>
      <c r="U52" s="167"/>
    </row>
    <row r="53" spans="2:21" ht="12.75">
      <c r="B53" s="208"/>
      <c r="C53" s="208"/>
      <c r="D53" s="208"/>
      <c r="E53" s="167"/>
      <c r="F53" s="167"/>
      <c r="G53" s="167"/>
      <c r="H53" s="167"/>
      <c r="I53" s="167"/>
      <c r="N53" s="167"/>
      <c r="O53" s="167"/>
      <c r="T53" s="167"/>
      <c r="U53" s="167"/>
    </row>
    <row r="54" spans="2:21" ht="12.75">
      <c r="B54" s="208"/>
      <c r="C54" s="208"/>
      <c r="D54" s="208"/>
      <c r="E54" s="167"/>
      <c r="F54" s="167"/>
      <c r="G54" s="167"/>
      <c r="H54" s="167"/>
      <c r="I54" s="167"/>
      <c r="N54" s="167"/>
      <c r="O54" s="167"/>
      <c r="T54" s="167"/>
      <c r="U54" s="167"/>
    </row>
    <row r="55" spans="2:21" ht="12.75">
      <c r="B55" s="208"/>
      <c r="C55" s="208"/>
      <c r="D55" s="208"/>
      <c r="E55" s="167"/>
      <c r="F55" s="167"/>
      <c r="G55" s="167"/>
      <c r="H55" s="167"/>
      <c r="I55" s="167"/>
      <c r="N55" s="167"/>
      <c r="O55" s="167"/>
      <c r="T55" s="167"/>
      <c r="U55" s="167"/>
    </row>
    <row r="56" spans="2:21" ht="12.75">
      <c r="B56" s="208"/>
      <c r="C56" s="208"/>
      <c r="D56" s="208"/>
      <c r="E56" s="167"/>
      <c r="F56" s="167"/>
      <c r="G56" s="167"/>
      <c r="H56" s="167"/>
      <c r="I56" s="167"/>
      <c r="N56" s="167"/>
      <c r="O56" s="167"/>
      <c r="T56" s="167"/>
      <c r="U56" s="167"/>
    </row>
    <row r="57" spans="2:21" ht="12.75">
      <c r="B57" s="208"/>
      <c r="C57" s="208"/>
      <c r="D57" s="208"/>
      <c r="E57" s="167"/>
      <c r="F57" s="167"/>
      <c r="G57" s="167"/>
      <c r="H57" s="167"/>
      <c r="I57" s="167"/>
      <c r="N57" s="167"/>
      <c r="O57" s="167"/>
      <c r="T57" s="167"/>
      <c r="U57" s="167"/>
    </row>
    <row r="58" spans="2:21" ht="12.75">
      <c r="B58" s="208"/>
      <c r="C58" s="208"/>
      <c r="D58" s="208"/>
      <c r="E58" s="167"/>
      <c r="F58" s="167"/>
      <c r="G58" s="167"/>
      <c r="H58" s="167"/>
      <c r="I58" s="167"/>
      <c r="N58" s="167"/>
      <c r="O58" s="167"/>
      <c r="T58" s="167"/>
      <c r="U58" s="167"/>
    </row>
    <row r="59" spans="2:21" ht="12.75">
      <c r="B59" s="208"/>
      <c r="C59" s="208"/>
      <c r="D59" s="208"/>
      <c r="E59" s="167"/>
      <c r="F59" s="167"/>
      <c r="G59" s="167"/>
      <c r="H59" s="167"/>
      <c r="I59" s="167"/>
      <c r="N59" s="167"/>
      <c r="O59" s="167"/>
      <c r="T59" s="167"/>
      <c r="U59" s="167"/>
    </row>
    <row r="60" spans="2:21" ht="12.75">
      <c r="B60" s="208"/>
      <c r="C60" s="208"/>
      <c r="D60" s="208"/>
      <c r="E60" s="167"/>
      <c r="F60" s="167"/>
      <c r="G60" s="167"/>
      <c r="H60" s="167"/>
      <c r="I60" s="167"/>
      <c r="N60" s="167"/>
      <c r="O60" s="167"/>
      <c r="T60" s="167"/>
      <c r="U60" s="167"/>
    </row>
    <row r="61" spans="2:21" ht="12.75">
      <c r="B61" s="208"/>
      <c r="C61" s="208"/>
      <c r="D61" s="208"/>
      <c r="E61" s="167"/>
      <c r="F61" s="167"/>
      <c r="G61" s="167"/>
      <c r="H61" s="167"/>
      <c r="I61" s="167"/>
      <c r="N61" s="167"/>
      <c r="O61" s="167"/>
      <c r="T61" s="167"/>
      <c r="U61" s="167"/>
    </row>
    <row r="62" spans="2:21" ht="12.75">
      <c r="B62" s="208"/>
      <c r="C62" s="208"/>
      <c r="D62" s="208"/>
      <c r="E62" s="167"/>
      <c r="F62" s="167"/>
      <c r="G62" s="167"/>
      <c r="H62" s="167"/>
      <c r="I62" s="167"/>
      <c r="N62" s="167"/>
      <c r="O62" s="167"/>
      <c r="T62" s="167"/>
      <c r="U62" s="167"/>
    </row>
    <row r="63" spans="2:21" ht="12.75">
      <c r="B63" s="208"/>
      <c r="C63" s="208"/>
      <c r="D63" s="208"/>
      <c r="E63" s="167"/>
      <c r="F63" s="167"/>
      <c r="G63" s="167"/>
      <c r="H63" s="167"/>
      <c r="I63" s="167"/>
      <c r="N63" s="167"/>
      <c r="O63" s="167"/>
      <c r="T63" s="167"/>
      <c r="U63" s="167"/>
    </row>
    <row r="64" spans="2:21" ht="12.75">
      <c r="B64" s="208"/>
      <c r="C64" s="208"/>
      <c r="D64" s="208"/>
      <c r="E64" s="167"/>
      <c r="F64" s="167"/>
      <c r="G64" s="167"/>
      <c r="H64" s="167"/>
      <c r="I64" s="167"/>
      <c r="N64" s="167"/>
      <c r="O64" s="167"/>
      <c r="T64" s="167"/>
      <c r="U64" s="167"/>
    </row>
    <row r="65" spans="2:21" ht="12.75">
      <c r="B65" s="208"/>
      <c r="C65" s="208"/>
      <c r="D65" s="208"/>
      <c r="E65" s="167"/>
      <c r="F65" s="167"/>
      <c r="G65" s="167"/>
      <c r="H65" s="167"/>
      <c r="I65" s="167"/>
      <c r="N65" s="167"/>
      <c r="O65" s="167"/>
      <c r="T65" s="167"/>
      <c r="U65" s="167"/>
    </row>
    <row r="66" spans="2:21" ht="12.75">
      <c r="B66" s="208"/>
      <c r="C66" s="208"/>
      <c r="D66" s="208"/>
      <c r="E66" s="167"/>
      <c r="F66" s="167"/>
      <c r="G66" s="167"/>
      <c r="H66" s="167"/>
      <c r="I66" s="167"/>
      <c r="N66" s="167"/>
      <c r="O66" s="167"/>
      <c r="T66" s="167"/>
      <c r="U66" s="167"/>
    </row>
    <row r="67" spans="2:21" ht="12.75">
      <c r="B67" s="208"/>
      <c r="C67" s="208"/>
      <c r="D67" s="208"/>
      <c r="E67" s="167"/>
      <c r="F67" s="167"/>
      <c r="G67" s="167"/>
      <c r="H67" s="167"/>
      <c r="I67" s="167"/>
      <c r="N67" s="167"/>
      <c r="O67" s="167"/>
      <c r="T67" s="167"/>
      <c r="U67" s="167"/>
    </row>
    <row r="68" spans="2:21" ht="12.75">
      <c r="B68" s="208"/>
      <c r="C68" s="208"/>
      <c r="D68" s="208"/>
      <c r="E68" s="167"/>
      <c r="F68" s="167"/>
      <c r="G68" s="167"/>
      <c r="H68" s="167"/>
      <c r="I68" s="167"/>
      <c r="N68" s="167"/>
      <c r="O68" s="167"/>
      <c r="T68" s="167"/>
      <c r="U68" s="167"/>
    </row>
    <row r="69" spans="2:21" ht="12.75">
      <c r="B69" s="208"/>
      <c r="C69" s="208"/>
      <c r="D69" s="208"/>
      <c r="E69" s="167"/>
      <c r="F69" s="167"/>
      <c r="G69" s="167"/>
      <c r="H69" s="167"/>
      <c r="I69" s="167"/>
      <c r="N69" s="167"/>
      <c r="O69" s="167"/>
      <c r="T69" s="167"/>
      <c r="U69" s="167"/>
    </row>
    <row r="70" spans="2:21" ht="12.75">
      <c r="B70" s="208"/>
      <c r="C70" s="208"/>
      <c r="D70" s="208"/>
      <c r="E70" s="167"/>
      <c r="F70" s="167"/>
      <c r="G70" s="167"/>
      <c r="H70" s="167"/>
      <c r="I70" s="167"/>
      <c r="N70" s="167"/>
      <c r="O70" s="167"/>
      <c r="T70" s="167"/>
      <c r="U70" s="167"/>
    </row>
    <row r="71" spans="2:21" ht="12.75">
      <c r="B71" s="208"/>
      <c r="C71" s="208"/>
      <c r="D71" s="208"/>
      <c r="E71" s="167"/>
      <c r="F71" s="167"/>
      <c r="G71" s="167"/>
      <c r="H71" s="167"/>
      <c r="I71" s="167"/>
      <c r="N71" s="167"/>
      <c r="O71" s="167"/>
      <c r="T71" s="167"/>
      <c r="U71" s="167"/>
    </row>
    <row r="72" spans="2:21" ht="12.75">
      <c r="B72" s="208"/>
      <c r="C72" s="208"/>
      <c r="D72" s="208"/>
      <c r="E72" s="167"/>
      <c r="F72" s="167"/>
      <c r="G72" s="167"/>
      <c r="H72" s="167"/>
      <c r="I72" s="167"/>
      <c r="N72" s="167"/>
      <c r="O72" s="167"/>
      <c r="T72" s="167"/>
      <c r="U72" s="167"/>
    </row>
    <row r="73" spans="2:21" ht="12.75">
      <c r="B73" s="208"/>
      <c r="C73" s="208"/>
      <c r="D73" s="208"/>
      <c r="E73" s="167"/>
      <c r="F73" s="167"/>
      <c r="G73" s="167"/>
      <c r="H73" s="167"/>
      <c r="I73" s="167"/>
      <c r="N73" s="167"/>
      <c r="O73" s="167"/>
      <c r="T73" s="167"/>
      <c r="U73" s="167"/>
    </row>
    <row r="74" spans="2:21" ht="12.75">
      <c r="B74" s="208"/>
      <c r="C74" s="208"/>
      <c r="D74" s="208"/>
      <c r="E74" s="167"/>
      <c r="F74" s="167"/>
      <c r="G74" s="167"/>
      <c r="H74" s="167"/>
      <c r="I74" s="167"/>
      <c r="N74" s="167"/>
      <c r="O74" s="167"/>
      <c r="T74" s="167"/>
      <c r="U74" s="167"/>
    </row>
    <row r="75" spans="2:21" ht="12.75">
      <c r="B75" s="208"/>
      <c r="C75" s="208"/>
      <c r="D75" s="208"/>
      <c r="E75" s="167"/>
      <c r="F75" s="167"/>
      <c r="G75" s="167"/>
      <c r="H75" s="167"/>
      <c r="I75" s="167"/>
      <c r="N75" s="167"/>
      <c r="O75" s="167"/>
      <c r="T75" s="167"/>
      <c r="U75" s="167"/>
    </row>
    <row r="76" spans="2:21" ht="12.75">
      <c r="B76" s="208"/>
      <c r="C76" s="208"/>
      <c r="D76" s="208"/>
      <c r="E76" s="167"/>
      <c r="F76" s="167"/>
      <c r="G76" s="167"/>
      <c r="H76" s="167"/>
      <c r="I76" s="167"/>
      <c r="N76" s="167"/>
      <c r="O76" s="167"/>
      <c r="T76" s="167"/>
      <c r="U76" s="167"/>
    </row>
    <row r="77" spans="2:21" ht="12.75">
      <c r="B77" s="208"/>
      <c r="C77" s="208"/>
      <c r="D77" s="208"/>
      <c r="E77" s="167"/>
      <c r="F77" s="167"/>
      <c r="G77" s="167"/>
      <c r="H77" s="167"/>
      <c r="I77" s="167"/>
      <c r="N77" s="167"/>
      <c r="O77" s="167"/>
      <c r="T77" s="167"/>
      <c r="U77" s="167"/>
    </row>
    <row r="78" spans="2:21" ht="12.75">
      <c r="B78" s="208"/>
      <c r="C78" s="208"/>
      <c r="D78" s="208"/>
      <c r="E78" s="167"/>
      <c r="F78" s="167"/>
      <c r="G78" s="167"/>
      <c r="H78" s="167"/>
      <c r="I78" s="167"/>
      <c r="N78" s="167"/>
      <c r="O78" s="167"/>
      <c r="T78" s="167"/>
      <c r="U78" s="167"/>
    </row>
    <row r="79" spans="2:21" ht="12.75">
      <c r="B79" s="208"/>
      <c r="C79" s="208"/>
      <c r="D79" s="208"/>
      <c r="E79" s="167"/>
      <c r="F79" s="167"/>
      <c r="G79" s="167"/>
      <c r="H79" s="167"/>
      <c r="I79" s="167"/>
      <c r="N79" s="167"/>
      <c r="O79" s="167"/>
      <c r="T79" s="167"/>
      <c r="U79" s="167"/>
    </row>
    <row r="80" spans="2:21" ht="12.75">
      <c r="B80" s="208"/>
      <c r="C80" s="208"/>
      <c r="D80" s="208"/>
      <c r="E80" s="167"/>
      <c r="F80" s="167"/>
      <c r="G80" s="167"/>
      <c r="H80" s="167"/>
      <c r="I80" s="167"/>
      <c r="N80" s="167"/>
      <c r="O80" s="167"/>
      <c r="T80" s="167"/>
      <c r="U80" s="167"/>
    </row>
    <row r="81" spans="2:21" ht="12.75">
      <c r="B81" s="208"/>
      <c r="C81" s="208"/>
      <c r="D81" s="208"/>
      <c r="E81" s="167"/>
      <c r="F81" s="167"/>
      <c r="G81" s="167"/>
      <c r="H81" s="167"/>
      <c r="I81" s="167"/>
      <c r="N81" s="167"/>
      <c r="O81" s="167"/>
      <c r="T81" s="167"/>
      <c r="U81" s="167"/>
    </row>
    <row r="82" spans="2:21" ht="12.75">
      <c r="B82" s="208"/>
      <c r="C82" s="208"/>
      <c r="D82" s="208"/>
      <c r="E82" s="167"/>
      <c r="F82" s="167"/>
      <c r="G82" s="167"/>
      <c r="H82" s="167"/>
      <c r="I82" s="167"/>
      <c r="N82" s="167"/>
      <c r="O82" s="167"/>
      <c r="T82" s="167"/>
      <c r="U82" s="167"/>
    </row>
    <row r="83" spans="2:21" ht="12.75">
      <c r="B83" s="208"/>
      <c r="C83" s="208"/>
      <c r="D83" s="208"/>
      <c r="E83" s="167"/>
      <c r="F83" s="167"/>
      <c r="G83" s="167"/>
      <c r="H83" s="167"/>
      <c r="I83" s="167"/>
      <c r="N83" s="167"/>
      <c r="O83" s="167"/>
      <c r="T83" s="167"/>
      <c r="U83" s="167"/>
    </row>
    <row r="84" spans="2:21" ht="12.75">
      <c r="B84" s="208"/>
      <c r="C84" s="208"/>
      <c r="D84" s="208"/>
      <c r="E84" s="167"/>
      <c r="F84" s="167"/>
      <c r="G84" s="167"/>
      <c r="H84" s="167"/>
      <c r="I84" s="167"/>
      <c r="N84" s="167"/>
      <c r="O84" s="167"/>
      <c r="T84" s="167"/>
      <c r="U84" s="167"/>
    </row>
    <row r="85" spans="2:21" ht="12.75">
      <c r="B85" s="208"/>
      <c r="C85" s="208"/>
      <c r="D85" s="208"/>
      <c r="E85" s="167"/>
      <c r="F85" s="167"/>
      <c r="G85" s="167"/>
      <c r="H85" s="167"/>
      <c r="I85" s="167"/>
      <c r="N85" s="167"/>
      <c r="O85" s="167"/>
      <c r="T85" s="167"/>
      <c r="U85" s="167"/>
    </row>
    <row r="86" spans="2:21" ht="12.75">
      <c r="B86" s="208"/>
      <c r="C86" s="208"/>
      <c r="D86" s="208"/>
      <c r="E86" s="167"/>
      <c r="F86" s="167"/>
      <c r="G86" s="167"/>
      <c r="H86" s="167"/>
      <c r="I86" s="167"/>
      <c r="N86" s="167"/>
      <c r="O86" s="167"/>
      <c r="T86" s="167"/>
      <c r="U86" s="167"/>
    </row>
    <row r="87" spans="2:21" ht="12.75">
      <c r="B87" s="208"/>
      <c r="C87" s="208"/>
      <c r="D87" s="208"/>
      <c r="E87" s="167"/>
      <c r="F87" s="167"/>
      <c r="G87" s="167"/>
      <c r="H87" s="167"/>
      <c r="I87" s="167"/>
      <c r="N87" s="167"/>
      <c r="O87" s="167"/>
      <c r="T87" s="167"/>
      <c r="U87" s="167"/>
    </row>
    <row r="88" spans="2:21" ht="12.75">
      <c r="B88" s="208"/>
      <c r="C88" s="208"/>
      <c r="D88" s="208"/>
      <c r="E88" s="167"/>
      <c r="F88" s="167"/>
      <c r="G88" s="167"/>
      <c r="H88" s="167"/>
      <c r="I88" s="167"/>
      <c r="N88" s="167"/>
      <c r="O88" s="167"/>
      <c r="T88" s="167"/>
      <c r="U88" s="167"/>
    </row>
    <row r="89" spans="2:21" ht="12.75">
      <c r="B89" s="208"/>
      <c r="C89" s="208"/>
      <c r="D89" s="208"/>
      <c r="E89" s="167"/>
      <c r="F89" s="167"/>
      <c r="G89" s="167"/>
      <c r="H89" s="167"/>
      <c r="I89" s="167"/>
      <c r="N89" s="167"/>
      <c r="O89" s="167"/>
      <c r="T89" s="167"/>
      <c r="U89" s="167"/>
    </row>
    <row r="90" spans="2:21" ht="12.75">
      <c r="B90" s="208"/>
      <c r="C90" s="208"/>
      <c r="D90" s="208"/>
      <c r="E90" s="167"/>
      <c r="F90" s="167"/>
      <c r="G90" s="167"/>
      <c r="H90" s="167"/>
      <c r="I90" s="167"/>
      <c r="N90" s="167"/>
      <c r="O90" s="167"/>
      <c r="T90" s="167"/>
      <c r="U90" s="167"/>
    </row>
    <row r="91" spans="2:21" ht="12.75">
      <c r="B91" s="208"/>
      <c r="C91" s="208"/>
      <c r="D91" s="208"/>
      <c r="E91" s="167"/>
      <c r="F91" s="167"/>
      <c r="G91" s="167"/>
      <c r="H91" s="167"/>
      <c r="I91" s="167"/>
      <c r="N91" s="167"/>
      <c r="O91" s="167"/>
      <c r="T91" s="167"/>
      <c r="U91" s="167"/>
    </row>
    <row r="92" spans="2:21" ht="12.75">
      <c r="B92" s="208"/>
      <c r="C92" s="208"/>
      <c r="D92" s="208"/>
      <c r="E92" s="167"/>
      <c r="F92" s="167"/>
      <c r="G92" s="167"/>
      <c r="H92" s="167"/>
      <c r="I92" s="167"/>
      <c r="N92" s="167"/>
      <c r="O92" s="167"/>
      <c r="T92" s="167"/>
      <c r="U92" s="167"/>
    </row>
    <row r="93" spans="2:21" ht="12.75">
      <c r="B93" s="208"/>
      <c r="C93" s="208"/>
      <c r="D93" s="208"/>
      <c r="E93" s="167"/>
      <c r="F93" s="167"/>
      <c r="G93" s="167"/>
      <c r="H93" s="167"/>
      <c r="I93" s="167"/>
      <c r="N93" s="167"/>
      <c r="O93" s="167"/>
      <c r="T93" s="167"/>
      <c r="U93" s="167"/>
    </row>
    <row r="94" spans="2:21" ht="12.75">
      <c r="B94" s="208"/>
      <c r="C94" s="208"/>
      <c r="D94" s="208"/>
      <c r="E94" s="167"/>
      <c r="F94" s="167"/>
      <c r="G94" s="167"/>
      <c r="H94" s="167"/>
      <c r="I94" s="167"/>
      <c r="N94" s="167"/>
      <c r="O94" s="167"/>
      <c r="T94" s="167"/>
      <c r="U94" s="167"/>
    </row>
    <row r="95" spans="2:21" ht="12.75">
      <c r="B95" s="208"/>
      <c r="C95" s="208"/>
      <c r="D95" s="208"/>
      <c r="E95" s="167"/>
      <c r="F95" s="167"/>
      <c r="G95" s="167"/>
      <c r="H95" s="167"/>
      <c r="I95" s="167"/>
      <c r="N95" s="167"/>
      <c r="O95" s="167"/>
      <c r="T95" s="167"/>
      <c r="U95" s="167"/>
    </row>
    <row r="96" spans="2:21" ht="12.75">
      <c r="B96" s="208"/>
      <c r="C96" s="208"/>
      <c r="D96" s="208"/>
      <c r="E96" s="167"/>
      <c r="F96" s="167"/>
      <c r="G96" s="167"/>
      <c r="H96" s="167"/>
      <c r="I96" s="167"/>
      <c r="N96" s="167"/>
      <c r="O96" s="167"/>
      <c r="T96" s="167"/>
      <c r="U96" s="167"/>
    </row>
    <row r="97" spans="2:21" ht="12.75">
      <c r="B97" s="208"/>
      <c r="C97" s="208"/>
      <c r="D97" s="208"/>
      <c r="E97" s="167"/>
      <c r="F97" s="167"/>
      <c r="G97" s="167"/>
      <c r="H97" s="167"/>
      <c r="I97" s="167"/>
      <c r="N97" s="167"/>
      <c r="O97" s="167"/>
      <c r="T97" s="167"/>
      <c r="U97" s="167"/>
    </row>
    <row r="98" spans="2:21" ht="12.75">
      <c r="B98" s="208"/>
      <c r="C98" s="208"/>
      <c r="D98" s="208"/>
      <c r="E98" s="167"/>
      <c r="F98" s="167"/>
      <c r="G98" s="167"/>
      <c r="H98" s="167"/>
      <c r="I98" s="167"/>
      <c r="N98" s="167"/>
      <c r="O98" s="167"/>
      <c r="T98" s="167"/>
      <c r="U98" s="167"/>
    </row>
    <row r="99" spans="2:21" ht="12.75">
      <c r="B99" s="208"/>
      <c r="C99" s="208"/>
      <c r="D99" s="208"/>
      <c r="E99" s="167"/>
      <c r="F99" s="167"/>
      <c r="G99" s="167"/>
      <c r="H99" s="167"/>
      <c r="I99" s="167"/>
      <c r="N99" s="167"/>
      <c r="O99" s="167"/>
      <c r="T99" s="167"/>
      <c r="U99" s="167"/>
    </row>
    <row r="100" spans="2:21" ht="12.75">
      <c r="B100" s="208"/>
      <c r="C100" s="208"/>
      <c r="D100" s="208"/>
      <c r="E100" s="167"/>
      <c r="F100" s="167"/>
      <c r="G100" s="167"/>
      <c r="H100" s="167"/>
      <c r="I100" s="167"/>
      <c r="N100" s="167"/>
      <c r="O100" s="167"/>
      <c r="T100" s="167"/>
      <c r="U100" s="167"/>
    </row>
    <row r="101" spans="2:21" ht="12.75">
      <c r="B101" s="208"/>
      <c r="C101" s="208"/>
      <c r="D101" s="208"/>
      <c r="E101" s="167"/>
      <c r="F101" s="167"/>
      <c r="G101" s="167"/>
      <c r="H101" s="167"/>
      <c r="I101" s="167"/>
      <c r="N101" s="167"/>
      <c r="O101" s="167"/>
      <c r="T101" s="167"/>
      <c r="U101" s="167"/>
    </row>
    <row r="102" spans="2:21" ht="12.75">
      <c r="B102" s="208"/>
      <c r="C102" s="208"/>
      <c r="D102" s="208"/>
      <c r="E102" s="167"/>
      <c r="F102" s="167"/>
      <c r="G102" s="167"/>
      <c r="H102" s="167"/>
      <c r="I102" s="167"/>
      <c r="N102" s="167"/>
      <c r="O102" s="167"/>
      <c r="T102" s="167"/>
      <c r="U102" s="167"/>
    </row>
    <row r="103" spans="2:21" ht="12.75">
      <c r="B103" s="208"/>
      <c r="C103" s="208"/>
      <c r="D103" s="208"/>
      <c r="E103" s="167"/>
      <c r="F103" s="167"/>
      <c r="G103" s="167"/>
      <c r="H103" s="167"/>
      <c r="I103" s="167"/>
      <c r="N103" s="167"/>
      <c r="O103" s="167"/>
      <c r="T103" s="167"/>
      <c r="U103" s="167"/>
    </row>
    <row r="104" spans="2:21" ht="12.75">
      <c r="B104" s="208"/>
      <c r="C104" s="208"/>
      <c r="D104" s="208"/>
      <c r="E104" s="167"/>
      <c r="F104" s="167"/>
      <c r="G104" s="167"/>
      <c r="H104" s="167"/>
      <c r="I104" s="167"/>
      <c r="N104" s="167"/>
      <c r="O104" s="167"/>
      <c r="T104" s="167"/>
      <c r="U104" s="167"/>
    </row>
    <row r="105" spans="2:21" ht="12.75">
      <c r="B105" s="208"/>
      <c r="C105" s="208"/>
      <c r="D105" s="208"/>
      <c r="E105" s="167"/>
      <c r="F105" s="167"/>
      <c r="G105" s="167"/>
      <c r="H105" s="167"/>
      <c r="I105" s="167"/>
      <c r="N105" s="167"/>
      <c r="O105" s="167"/>
      <c r="T105" s="167"/>
      <c r="U105" s="167"/>
    </row>
    <row r="106" spans="2:21" ht="12.75">
      <c r="B106" s="208"/>
      <c r="C106" s="208"/>
      <c r="D106" s="208"/>
      <c r="E106" s="167"/>
      <c r="F106" s="167"/>
      <c r="G106" s="167"/>
      <c r="H106" s="167"/>
      <c r="I106" s="167"/>
      <c r="N106" s="167"/>
      <c r="O106" s="167"/>
      <c r="T106" s="167"/>
      <c r="U106" s="167"/>
    </row>
    <row r="107" spans="2:21" ht="12.75">
      <c r="B107" s="208"/>
      <c r="C107" s="208"/>
      <c r="D107" s="208"/>
      <c r="E107" s="167"/>
      <c r="F107" s="167"/>
      <c r="G107" s="167"/>
      <c r="H107" s="167"/>
      <c r="I107" s="167"/>
      <c r="N107" s="167"/>
      <c r="O107" s="167"/>
      <c r="T107" s="167"/>
      <c r="U107" s="167"/>
    </row>
    <row r="108" spans="2:21" ht="12.75">
      <c r="B108" s="208"/>
      <c r="C108" s="208"/>
      <c r="D108" s="208"/>
      <c r="E108" s="167"/>
      <c r="F108" s="167"/>
      <c r="G108" s="167"/>
      <c r="H108" s="167"/>
      <c r="I108" s="167"/>
      <c r="N108" s="167"/>
      <c r="O108" s="167"/>
      <c r="T108" s="167"/>
      <c r="U108" s="167"/>
    </row>
    <row r="109" spans="2:21" ht="12.75">
      <c r="B109" s="208"/>
      <c r="C109" s="208"/>
      <c r="D109" s="208"/>
      <c r="E109" s="167"/>
      <c r="F109" s="167"/>
      <c r="G109" s="167"/>
      <c r="H109" s="167"/>
      <c r="I109" s="167"/>
      <c r="N109" s="167"/>
      <c r="O109" s="167"/>
      <c r="T109" s="167"/>
      <c r="U109" s="167"/>
    </row>
    <row r="110" spans="2:21" ht="12.75">
      <c r="B110" s="208"/>
      <c r="C110" s="208"/>
      <c r="D110" s="208"/>
      <c r="E110" s="167"/>
      <c r="F110" s="167"/>
      <c r="G110" s="167"/>
      <c r="H110" s="167"/>
      <c r="I110" s="167"/>
      <c r="N110" s="167"/>
      <c r="O110" s="167"/>
      <c r="T110" s="167"/>
      <c r="U110" s="167"/>
    </row>
    <row r="111" spans="2:21" ht="12.75">
      <c r="B111" s="208"/>
      <c r="C111" s="208"/>
      <c r="D111" s="208"/>
      <c r="E111" s="167"/>
      <c r="F111" s="167"/>
      <c r="G111" s="167"/>
      <c r="H111" s="167"/>
      <c r="I111" s="167"/>
      <c r="N111" s="167"/>
      <c r="O111" s="167"/>
      <c r="T111" s="167"/>
      <c r="U111" s="167"/>
    </row>
    <row r="112" spans="2:21" ht="12.75">
      <c r="B112" s="208"/>
      <c r="C112" s="208"/>
      <c r="D112" s="208"/>
      <c r="E112" s="167"/>
      <c r="F112" s="167"/>
      <c r="G112" s="167"/>
      <c r="H112" s="167"/>
      <c r="I112" s="167"/>
      <c r="N112" s="167"/>
      <c r="O112" s="167"/>
      <c r="T112" s="167"/>
      <c r="U112" s="167"/>
    </row>
    <row r="113" spans="2:21" ht="12.75">
      <c r="B113" s="208"/>
      <c r="C113" s="208"/>
      <c r="D113" s="208"/>
      <c r="E113" s="167"/>
      <c r="F113" s="167"/>
      <c r="G113" s="167"/>
      <c r="H113" s="167"/>
      <c r="I113" s="167"/>
      <c r="N113" s="167"/>
      <c r="O113" s="167"/>
      <c r="T113" s="167"/>
      <c r="U113" s="167"/>
    </row>
    <row r="114" spans="2:21" ht="12.75">
      <c r="B114" s="208"/>
      <c r="C114" s="208"/>
      <c r="D114" s="208"/>
      <c r="E114" s="167"/>
      <c r="F114" s="167"/>
      <c r="G114" s="167"/>
      <c r="H114" s="167"/>
      <c r="I114" s="167"/>
      <c r="N114" s="167"/>
      <c r="O114" s="167"/>
      <c r="T114" s="167"/>
      <c r="U114" s="167"/>
    </row>
    <row r="115" spans="2:21" ht="12.75">
      <c r="B115" s="208"/>
      <c r="C115" s="208"/>
      <c r="D115" s="208"/>
      <c r="E115" s="167"/>
      <c r="F115" s="167"/>
      <c r="G115" s="167"/>
      <c r="H115" s="167"/>
      <c r="I115" s="167"/>
      <c r="N115" s="167"/>
      <c r="O115" s="167"/>
      <c r="T115" s="167"/>
      <c r="U115" s="167"/>
    </row>
    <row r="116" spans="2:21" ht="12.75">
      <c r="B116" s="208"/>
      <c r="C116" s="208"/>
      <c r="D116" s="208"/>
      <c r="E116" s="167"/>
      <c r="F116" s="167"/>
      <c r="G116" s="167"/>
      <c r="H116" s="167"/>
      <c r="I116" s="167"/>
      <c r="N116" s="167"/>
      <c r="O116" s="167"/>
      <c r="T116" s="167"/>
      <c r="U116" s="167"/>
    </row>
    <row r="117" spans="2:21" ht="12.75">
      <c r="B117" s="208"/>
      <c r="C117" s="208"/>
      <c r="D117" s="208"/>
      <c r="E117" s="167"/>
      <c r="F117" s="167"/>
      <c r="G117" s="167"/>
      <c r="H117" s="167"/>
      <c r="I117" s="167"/>
      <c r="N117" s="167"/>
      <c r="O117" s="167"/>
      <c r="T117" s="167"/>
      <c r="U117" s="167"/>
    </row>
    <row r="118" spans="2:21" ht="12.75">
      <c r="B118" s="208"/>
      <c r="C118" s="208"/>
      <c r="D118" s="208"/>
      <c r="E118" s="167"/>
      <c r="F118" s="167"/>
      <c r="G118" s="167"/>
      <c r="H118" s="167"/>
      <c r="I118" s="167"/>
      <c r="N118" s="167"/>
      <c r="O118" s="167"/>
      <c r="T118" s="167"/>
      <c r="U118" s="167"/>
    </row>
    <row r="119" spans="2:21" ht="12.75">
      <c r="B119" s="208"/>
      <c r="C119" s="208"/>
      <c r="D119" s="208"/>
      <c r="E119" s="167"/>
      <c r="F119" s="167"/>
      <c r="G119" s="167"/>
      <c r="H119" s="167"/>
      <c r="I119" s="167"/>
      <c r="N119" s="167"/>
      <c r="O119" s="167"/>
      <c r="T119" s="167"/>
      <c r="U119" s="167"/>
    </row>
    <row r="120" spans="2:21" ht="12.75">
      <c r="B120" s="208"/>
      <c r="C120" s="208"/>
      <c r="D120" s="208"/>
      <c r="E120" s="167"/>
      <c r="F120" s="167"/>
      <c r="G120" s="167"/>
      <c r="H120" s="167"/>
      <c r="I120" s="167"/>
      <c r="N120" s="167"/>
      <c r="O120" s="167"/>
      <c r="T120" s="167"/>
      <c r="U120" s="167"/>
    </row>
    <row r="121" spans="2:21" ht="12.75">
      <c r="B121" s="208"/>
      <c r="C121" s="208"/>
      <c r="D121" s="208"/>
      <c r="E121" s="167"/>
      <c r="F121" s="167"/>
      <c r="G121" s="167"/>
      <c r="H121" s="167"/>
      <c r="I121" s="167"/>
      <c r="N121" s="167"/>
      <c r="O121" s="167"/>
      <c r="T121" s="167"/>
      <c r="U121" s="167"/>
    </row>
    <row r="122" spans="2:21" ht="12.75">
      <c r="B122" s="208"/>
      <c r="C122" s="208"/>
      <c r="D122" s="208"/>
      <c r="E122" s="167"/>
      <c r="F122" s="167"/>
      <c r="G122" s="167"/>
      <c r="H122" s="167"/>
      <c r="I122" s="167"/>
      <c r="N122" s="167"/>
      <c r="O122" s="167"/>
      <c r="T122" s="167"/>
      <c r="U122" s="167"/>
    </row>
    <row r="123" spans="2:21" ht="12.75">
      <c r="B123" s="208"/>
      <c r="C123" s="208"/>
      <c r="D123" s="208"/>
      <c r="E123" s="167"/>
      <c r="F123" s="167"/>
      <c r="G123" s="167"/>
      <c r="H123" s="167"/>
      <c r="I123" s="167"/>
      <c r="N123" s="167"/>
      <c r="O123" s="167"/>
      <c r="T123" s="167"/>
      <c r="U123" s="167"/>
    </row>
    <row r="124" spans="2:21" ht="12.75">
      <c r="B124" s="208"/>
      <c r="C124" s="208"/>
      <c r="D124" s="208"/>
      <c r="E124" s="167"/>
      <c r="F124" s="167"/>
      <c r="G124" s="167"/>
      <c r="H124" s="167"/>
      <c r="I124" s="167"/>
      <c r="N124" s="167"/>
      <c r="O124" s="167"/>
      <c r="T124" s="167"/>
      <c r="U124" s="167"/>
    </row>
    <row r="125" spans="2:21" ht="12.75">
      <c r="B125" s="208"/>
      <c r="C125" s="208"/>
      <c r="D125" s="208"/>
      <c r="E125" s="167"/>
      <c r="F125" s="167"/>
      <c r="G125" s="167"/>
      <c r="H125" s="167"/>
      <c r="I125" s="167"/>
      <c r="N125" s="167"/>
      <c r="O125" s="167"/>
      <c r="T125" s="167"/>
      <c r="U125" s="167"/>
    </row>
    <row r="126" spans="2:21" ht="12.75">
      <c r="B126" s="208"/>
      <c r="C126" s="208"/>
      <c r="D126" s="208"/>
      <c r="E126" s="167"/>
      <c r="F126" s="167"/>
      <c r="G126" s="167"/>
      <c r="H126" s="167"/>
      <c r="I126" s="167"/>
      <c r="N126" s="167"/>
      <c r="O126" s="167"/>
      <c r="T126" s="167"/>
      <c r="U126" s="167"/>
    </row>
    <row r="127" spans="2:21" ht="12.75">
      <c r="B127" s="208"/>
      <c r="C127" s="208"/>
      <c r="D127" s="208"/>
      <c r="E127" s="167"/>
      <c r="F127" s="167"/>
      <c r="G127" s="167"/>
      <c r="H127" s="167"/>
      <c r="I127" s="167"/>
      <c r="N127" s="167"/>
      <c r="O127" s="167"/>
      <c r="T127" s="167"/>
      <c r="U127" s="167"/>
    </row>
    <row r="128" spans="2:21" ht="12.75">
      <c r="B128" s="208"/>
      <c r="C128" s="208"/>
      <c r="D128" s="208"/>
      <c r="E128" s="167"/>
      <c r="F128" s="167"/>
      <c r="G128" s="167"/>
      <c r="H128" s="167"/>
      <c r="I128" s="167"/>
      <c r="N128" s="167"/>
      <c r="O128" s="167"/>
      <c r="T128" s="167"/>
      <c r="U128" s="167"/>
    </row>
    <row r="129" spans="2:21" ht="12.75">
      <c r="B129" s="208"/>
      <c r="C129" s="208"/>
      <c r="D129" s="208"/>
      <c r="E129" s="167"/>
      <c r="F129" s="167"/>
      <c r="G129" s="167"/>
      <c r="H129" s="167"/>
      <c r="I129" s="167"/>
      <c r="N129" s="167"/>
      <c r="O129" s="167"/>
      <c r="T129" s="167"/>
      <c r="U129" s="167"/>
    </row>
    <row r="130" spans="2:21" ht="12.75">
      <c r="B130" s="208"/>
      <c r="C130" s="208"/>
      <c r="D130" s="208"/>
      <c r="E130" s="167"/>
      <c r="F130" s="167"/>
      <c r="G130" s="167"/>
      <c r="H130" s="167"/>
      <c r="I130" s="167"/>
      <c r="N130" s="167"/>
      <c r="O130" s="167"/>
      <c r="T130" s="167"/>
      <c r="U130" s="167"/>
    </row>
    <row r="131" spans="2:21" ht="12.75">
      <c r="B131" s="208"/>
      <c r="C131" s="208"/>
      <c r="D131" s="208"/>
      <c r="E131" s="167"/>
      <c r="F131" s="167"/>
      <c r="G131" s="167"/>
      <c r="H131" s="167"/>
      <c r="I131" s="167"/>
      <c r="N131" s="167"/>
      <c r="O131" s="167"/>
      <c r="T131" s="167"/>
      <c r="U131" s="167"/>
    </row>
    <row r="132" spans="2:21" ht="12.75">
      <c r="B132" s="208"/>
      <c r="C132" s="208"/>
      <c r="D132" s="208"/>
      <c r="E132" s="167"/>
      <c r="F132" s="167"/>
      <c r="G132" s="167"/>
      <c r="H132" s="167"/>
      <c r="I132" s="167"/>
      <c r="N132" s="167"/>
      <c r="O132" s="167"/>
      <c r="T132" s="167"/>
      <c r="U132" s="167"/>
    </row>
    <row r="133" spans="2:21" ht="12.75">
      <c r="B133" s="208"/>
      <c r="C133" s="208"/>
      <c r="D133" s="208"/>
      <c r="E133" s="167"/>
      <c r="F133" s="167"/>
      <c r="G133" s="167"/>
      <c r="H133" s="167"/>
      <c r="I133" s="167"/>
      <c r="N133" s="167"/>
      <c r="O133" s="167"/>
      <c r="T133" s="167"/>
      <c r="U133" s="167"/>
    </row>
    <row r="134" spans="2:21" ht="12.75">
      <c r="B134" s="208"/>
      <c r="C134" s="208"/>
      <c r="D134" s="208"/>
      <c r="E134" s="167"/>
      <c r="F134" s="167"/>
      <c r="G134" s="167"/>
      <c r="H134" s="167"/>
      <c r="I134" s="167"/>
      <c r="N134" s="167"/>
      <c r="O134" s="167"/>
      <c r="T134" s="167"/>
      <c r="U134" s="167"/>
    </row>
    <row r="135" spans="2:21" ht="12.75">
      <c r="B135" s="208"/>
      <c r="C135" s="208"/>
      <c r="D135" s="208"/>
      <c r="E135" s="167"/>
      <c r="F135" s="167"/>
      <c r="G135" s="167"/>
      <c r="H135" s="167"/>
      <c r="I135" s="167"/>
      <c r="N135" s="167"/>
      <c r="O135" s="167"/>
      <c r="T135" s="167"/>
      <c r="U135" s="167"/>
    </row>
    <row r="136" spans="2:21" ht="12.75">
      <c r="B136" s="208"/>
      <c r="C136" s="208"/>
      <c r="D136" s="208"/>
      <c r="E136" s="167"/>
      <c r="F136" s="167"/>
      <c r="G136" s="167"/>
      <c r="H136" s="167"/>
      <c r="I136" s="167"/>
      <c r="N136" s="167"/>
      <c r="O136" s="167"/>
      <c r="T136" s="167"/>
      <c r="U136" s="167"/>
    </row>
    <row r="137" spans="2:21" ht="12.75">
      <c r="B137" s="208"/>
      <c r="C137" s="208"/>
      <c r="D137" s="208"/>
      <c r="E137" s="167"/>
      <c r="F137" s="167"/>
      <c r="G137" s="167"/>
      <c r="H137" s="167"/>
      <c r="I137" s="167"/>
      <c r="N137" s="167"/>
      <c r="O137" s="167"/>
      <c r="T137" s="167"/>
      <c r="U137" s="167"/>
    </row>
    <row r="138" spans="2:21" ht="12.75">
      <c r="B138" s="208"/>
      <c r="C138" s="208"/>
      <c r="D138" s="208"/>
      <c r="E138" s="167"/>
      <c r="F138" s="167"/>
      <c r="G138" s="167"/>
      <c r="H138" s="167"/>
      <c r="I138" s="167"/>
      <c r="N138" s="167"/>
      <c r="O138" s="167"/>
      <c r="T138" s="167"/>
      <c r="U138" s="167"/>
    </row>
    <row r="139" spans="2:21" ht="12.75">
      <c r="B139" s="208"/>
      <c r="C139" s="208"/>
      <c r="D139" s="208"/>
      <c r="E139" s="167"/>
      <c r="F139" s="167"/>
      <c r="G139" s="167"/>
      <c r="H139" s="167"/>
      <c r="I139" s="167"/>
      <c r="N139" s="167"/>
      <c r="O139" s="167"/>
      <c r="T139" s="167"/>
      <c r="U139" s="167"/>
    </row>
    <row r="140" spans="2:21" ht="12.75">
      <c r="B140" s="208"/>
      <c r="C140" s="208"/>
      <c r="D140" s="208"/>
      <c r="E140" s="167"/>
      <c r="F140" s="167"/>
      <c r="G140" s="167"/>
      <c r="H140" s="167"/>
      <c r="I140" s="167"/>
      <c r="N140" s="167"/>
      <c r="O140" s="167"/>
      <c r="T140" s="167"/>
      <c r="U140" s="167"/>
    </row>
    <row r="141" spans="2:21" ht="12.75">
      <c r="B141" s="208"/>
      <c r="C141" s="208"/>
      <c r="D141" s="208"/>
      <c r="E141" s="167"/>
      <c r="F141" s="167"/>
      <c r="G141" s="167"/>
      <c r="H141" s="167"/>
      <c r="I141" s="167"/>
      <c r="N141" s="167"/>
      <c r="O141" s="167"/>
      <c r="T141" s="167"/>
      <c r="U141" s="167"/>
    </row>
    <row r="142" spans="2:21" ht="12.75">
      <c r="B142" s="208"/>
      <c r="C142" s="208"/>
      <c r="D142" s="208"/>
      <c r="E142" s="167"/>
      <c r="F142" s="167"/>
      <c r="G142" s="167"/>
      <c r="H142" s="167"/>
      <c r="I142" s="167"/>
      <c r="N142" s="167"/>
      <c r="O142" s="167"/>
      <c r="T142" s="167"/>
      <c r="U142" s="167"/>
    </row>
    <row r="143" spans="2:21" ht="12.75">
      <c r="B143" s="208"/>
      <c r="C143" s="208"/>
      <c r="D143" s="208"/>
      <c r="E143" s="167"/>
      <c r="F143" s="167"/>
      <c r="G143" s="167"/>
      <c r="H143" s="167"/>
      <c r="I143" s="167"/>
      <c r="N143" s="167"/>
      <c r="O143" s="167"/>
      <c r="T143" s="167"/>
      <c r="U143" s="167"/>
    </row>
    <row r="144" spans="2:21" ht="12.75">
      <c r="B144" s="208"/>
      <c r="C144" s="208"/>
      <c r="D144" s="208"/>
      <c r="E144" s="167"/>
      <c r="F144" s="167"/>
      <c r="G144" s="167"/>
      <c r="H144" s="167"/>
      <c r="I144" s="167"/>
      <c r="N144" s="167"/>
      <c r="O144" s="167"/>
      <c r="T144" s="167"/>
      <c r="U144" s="167"/>
    </row>
    <row r="145" spans="2:21" ht="12.75">
      <c r="B145" s="208"/>
      <c r="C145" s="208"/>
      <c r="D145" s="208"/>
      <c r="E145" s="167"/>
      <c r="F145" s="167"/>
      <c r="G145" s="167"/>
      <c r="H145" s="167"/>
      <c r="I145" s="167"/>
      <c r="N145" s="167"/>
      <c r="O145" s="167"/>
      <c r="T145" s="167"/>
      <c r="U145" s="167"/>
    </row>
    <row r="146" spans="2:21" ht="12.75">
      <c r="B146" s="208"/>
      <c r="C146" s="208"/>
      <c r="D146" s="208"/>
      <c r="E146" s="167"/>
      <c r="F146" s="167"/>
      <c r="G146" s="167"/>
      <c r="H146" s="167"/>
      <c r="I146" s="167"/>
      <c r="N146" s="167"/>
      <c r="O146" s="167"/>
      <c r="T146" s="167"/>
      <c r="U146" s="167"/>
    </row>
    <row r="147" spans="2:21" ht="12.75">
      <c r="B147" s="208"/>
      <c r="C147" s="208"/>
      <c r="D147" s="208"/>
      <c r="E147" s="167"/>
      <c r="F147" s="167"/>
      <c r="G147" s="167"/>
      <c r="H147" s="167"/>
      <c r="I147" s="167"/>
      <c r="N147" s="167"/>
      <c r="O147" s="167"/>
      <c r="T147" s="167"/>
      <c r="U147" s="167"/>
    </row>
    <row r="148" spans="2:21" ht="12.75">
      <c r="B148" s="208"/>
      <c r="C148" s="208"/>
      <c r="D148" s="208"/>
      <c r="E148" s="167"/>
      <c r="F148" s="167"/>
      <c r="G148" s="167"/>
      <c r="H148" s="167"/>
      <c r="I148" s="167"/>
      <c r="N148" s="167"/>
      <c r="O148" s="167"/>
      <c r="T148" s="167"/>
      <c r="U148" s="167"/>
    </row>
    <row r="149" spans="2:21" ht="12.75">
      <c r="B149" s="208"/>
      <c r="C149" s="208"/>
      <c r="D149" s="208"/>
      <c r="E149" s="167"/>
      <c r="F149" s="167"/>
      <c r="G149" s="167"/>
      <c r="H149" s="167"/>
      <c r="I149" s="167"/>
      <c r="N149" s="167"/>
      <c r="O149" s="167"/>
      <c r="T149" s="167"/>
      <c r="U149" s="167"/>
    </row>
    <row r="150" spans="2:21" ht="12.75">
      <c r="B150" s="208"/>
      <c r="C150" s="208"/>
      <c r="D150" s="208"/>
      <c r="E150" s="167"/>
      <c r="F150" s="167"/>
      <c r="G150" s="167"/>
      <c r="H150" s="167"/>
      <c r="I150" s="167"/>
      <c r="N150" s="167"/>
      <c r="O150" s="167"/>
      <c r="T150" s="167"/>
      <c r="U150" s="167"/>
    </row>
    <row r="151" spans="2:21" ht="12.75">
      <c r="B151" s="208"/>
      <c r="C151" s="208"/>
      <c r="D151" s="208"/>
      <c r="E151" s="167"/>
      <c r="F151" s="167"/>
      <c r="G151" s="167"/>
      <c r="H151" s="167"/>
      <c r="I151" s="167"/>
      <c r="N151" s="167"/>
      <c r="O151" s="167"/>
      <c r="T151" s="167"/>
      <c r="U151" s="167"/>
    </row>
  </sheetData>
  <sheetProtection selectLockedCells="1" selectUnlockedCells="1"/>
  <mergeCells count="8">
    <mergeCell ref="C1:S1"/>
    <mergeCell ref="A2:A3"/>
    <mergeCell ref="B2:B3"/>
    <mergeCell ref="C2:C3"/>
    <mergeCell ref="D2:I2"/>
    <mergeCell ref="J2:O2"/>
    <mergeCell ref="P2:U2"/>
    <mergeCell ref="B26:G28"/>
  </mergeCells>
  <printOptions/>
  <pageMargins left="0.39375" right="0.31527777777777777" top="0.3541666666666667" bottom="0.157638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